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600" windowHeight="11640"/>
  </bookViews>
  <sheets>
    <sheet name="Протокол M" sheetId="3" r:id="rId1"/>
    <sheet name="Протокол F" sheetId="5" r:id="rId2"/>
    <sheet name="m" sheetId="1" r:id="rId3"/>
    <sheet name="Группы" sheetId="2" state="hidden" r:id="rId4"/>
    <sheet name="f" sheetId="4" r:id="rId5"/>
  </sheets>
  <externalReferences>
    <externalReference r:id="rId6"/>
  </externalReferences>
  <definedNames>
    <definedName name="_xlnm._FilterDatabase" localSheetId="4" hidden="1">f!$A$1:$M$90</definedName>
    <definedName name="_xlnm._FilterDatabase" localSheetId="2" hidden="1">m!$A$1:$M$89</definedName>
    <definedName name="_xlnm._FilterDatabase" localSheetId="1" hidden="1">'Протокол F'!$A$6:$G$22</definedName>
    <definedName name="_xlnm._FilterDatabase" localSheetId="0" hidden="1">'Протокол M'!$A$6:$G$56</definedName>
    <definedName name="_xlnm.Print_Titles" localSheetId="1">'Протокол F'!$6:$6</definedName>
    <definedName name="_xlnm.Print_Titles" localSheetId="0">'Протокол M'!$6:$6</definedName>
  </definedNames>
  <calcPr calcId="124519"/>
</workbook>
</file>

<file path=xl/calcChain.xml><?xml version="1.0" encoding="utf-8"?>
<calcChain xmlns="http://schemas.openxmlformats.org/spreadsheetml/2006/main">
  <c r="A7" i="5"/>
  <c r="B7"/>
  <c r="C7"/>
  <c r="D7"/>
  <c r="F7"/>
  <c r="A8"/>
  <c r="B8"/>
  <c r="C8"/>
  <c r="D8"/>
  <c r="F8"/>
  <c r="A9"/>
  <c r="B9"/>
  <c r="C9"/>
  <c r="D9"/>
  <c r="F9"/>
  <c r="A10"/>
  <c r="B10"/>
  <c r="C10"/>
  <c r="D10"/>
  <c r="F10"/>
  <c r="A11"/>
  <c r="B11"/>
  <c r="C11"/>
  <c r="D11"/>
  <c r="F11"/>
  <c r="A12"/>
  <c r="B12"/>
  <c r="C12"/>
  <c r="D12"/>
  <c r="F12"/>
  <c r="A13"/>
  <c r="B13"/>
  <c r="C13"/>
  <c r="D13"/>
  <c r="F13"/>
  <c r="A14"/>
  <c r="B14"/>
  <c r="C14"/>
  <c r="D14"/>
  <c r="F14"/>
  <c r="A15"/>
  <c r="B15"/>
  <c r="C15"/>
  <c r="D15"/>
  <c r="F15"/>
  <c r="A16"/>
  <c r="B16"/>
  <c r="C16"/>
  <c r="D16"/>
  <c r="F16"/>
  <c r="A17"/>
  <c r="B17"/>
  <c r="C17"/>
  <c r="D17"/>
  <c r="F17"/>
  <c r="A18"/>
  <c r="B18"/>
  <c r="C18"/>
  <c r="D18"/>
  <c r="F18"/>
  <c r="A19"/>
  <c r="B19"/>
  <c r="C19"/>
  <c r="D19"/>
  <c r="F19"/>
  <c r="A20"/>
  <c r="B20"/>
  <c r="C20"/>
  <c r="D20"/>
  <c r="F20"/>
  <c r="A21"/>
  <c r="B21"/>
  <c r="C21"/>
  <c r="D21"/>
  <c r="F21"/>
  <c r="A22"/>
  <c r="B22"/>
  <c r="C22"/>
  <c r="D22"/>
  <c r="F22"/>
  <c r="F2" i="4"/>
  <c r="H2" s="1"/>
  <c r="E21" i="5" s="1"/>
  <c r="K2" i="4"/>
  <c r="F3"/>
  <c r="H3" s="1"/>
  <c r="E14" i="5" s="1"/>
  <c r="K3" i="4"/>
  <c r="F4"/>
  <c r="H4" s="1"/>
  <c r="E16" i="5" s="1"/>
  <c r="K4" i="4"/>
  <c r="F5"/>
  <c r="H5" s="1"/>
  <c r="E15" i="5" s="1"/>
  <c r="K5" i="4"/>
  <c r="F6"/>
  <c r="H6" s="1"/>
  <c r="E12" i="5" s="1"/>
  <c r="K6" i="4"/>
  <c r="F7"/>
  <c r="H7" s="1"/>
  <c r="E10" i="5" s="1"/>
  <c r="K7" i="4"/>
  <c r="F8"/>
  <c r="H8" s="1"/>
  <c r="E7" i="5" s="1"/>
  <c r="K8" i="4"/>
  <c r="F9"/>
  <c r="H9" s="1"/>
  <c r="E22" i="5" s="1"/>
  <c r="K9" i="4"/>
  <c r="F10"/>
  <c r="H10" s="1"/>
  <c r="E19" i="5" s="1"/>
  <c r="K10" i="4"/>
  <c r="F11"/>
  <c r="H11" s="1"/>
  <c r="E9" i="5" s="1"/>
  <c r="K11" i="4"/>
  <c r="F12"/>
  <c r="H12" s="1"/>
  <c r="E18" i="5" s="1"/>
  <c r="K12" i="4"/>
  <c r="F13"/>
  <c r="H13" s="1"/>
  <c r="E13" i="5" s="1"/>
  <c r="K13" i="4"/>
  <c r="F14"/>
  <c r="H14" s="1"/>
  <c r="E17" i="5" s="1"/>
  <c r="K14" i="4"/>
  <c r="F15"/>
  <c r="H15" s="1"/>
  <c r="E20" i="5" s="1"/>
  <c r="K15" i="4"/>
  <c r="F16"/>
  <c r="H16" s="1"/>
  <c r="E8" i="5" s="1"/>
  <c r="K16" i="4"/>
  <c r="F17"/>
  <c r="H17" s="1"/>
  <c r="E11" i="5" s="1"/>
  <c r="K17" i="4"/>
  <c r="F18"/>
  <c r="H18" s="1"/>
  <c r="K18"/>
  <c r="F19"/>
  <c r="H19" s="1"/>
  <c r="K19"/>
  <c r="F20"/>
  <c r="H20" s="1"/>
  <c r="K20"/>
  <c r="F21"/>
  <c r="H21" s="1"/>
  <c r="K21"/>
  <c r="F22"/>
  <c r="H22" s="1"/>
  <c r="K22"/>
  <c r="F23"/>
  <c r="H23" s="1"/>
  <c r="K23"/>
  <c r="F24"/>
  <c r="H24" s="1"/>
  <c r="K24"/>
  <c r="F25"/>
  <c r="H25" s="1"/>
  <c r="K25"/>
  <c r="F26"/>
  <c r="H26" s="1"/>
  <c r="K26"/>
  <c r="F27"/>
  <c r="H27" s="1"/>
  <c r="K27"/>
  <c r="F28"/>
  <c r="H28" s="1"/>
  <c r="K28"/>
  <c r="F29"/>
  <c r="H29" s="1"/>
  <c r="K29"/>
  <c r="F30"/>
  <c r="H30" s="1"/>
  <c r="K30"/>
  <c r="F31"/>
  <c r="H31" s="1"/>
  <c r="K31"/>
  <c r="F32"/>
  <c r="H32" s="1"/>
  <c r="K32"/>
  <c r="F33"/>
  <c r="H33" s="1"/>
  <c r="K33"/>
  <c r="F34"/>
  <c r="H34" s="1"/>
  <c r="K34"/>
  <c r="F35"/>
  <c r="H35" s="1"/>
  <c r="K35"/>
  <c r="F36"/>
  <c r="H36" s="1"/>
  <c r="K36"/>
  <c r="F37"/>
  <c r="H37" s="1"/>
  <c r="K37"/>
  <c r="F38"/>
  <c r="H38" s="1"/>
  <c r="K38"/>
  <c r="F39"/>
  <c r="H39" s="1"/>
  <c r="K39"/>
  <c r="F40"/>
  <c r="H40" s="1"/>
  <c r="K40"/>
  <c r="F42"/>
  <c r="H42" s="1"/>
  <c r="C11" i="3" l="1"/>
  <c r="C40"/>
  <c r="G18" l="1"/>
  <c r="G16"/>
  <c r="G8"/>
  <c r="G9"/>
  <c r="G10"/>
  <c r="G13"/>
  <c r="G14"/>
  <c r="G17"/>
  <c r="G22"/>
  <c r="G24"/>
  <c r="G25"/>
  <c r="G28"/>
  <c r="G35"/>
  <c r="G41"/>
  <c r="G46"/>
  <c r="F62" i="1"/>
  <c r="H62" s="1"/>
  <c r="K62"/>
  <c r="A54" i="3" l="1"/>
  <c r="B54"/>
  <c r="C54"/>
  <c r="D54"/>
  <c r="A55"/>
  <c r="B55"/>
  <c r="C55"/>
  <c r="D55"/>
  <c r="F11" i="1" l="1"/>
  <c r="F14"/>
  <c r="F4"/>
  <c r="F6"/>
  <c r="F54"/>
  <c r="H54" s="1"/>
  <c r="F19"/>
  <c r="H19" s="1"/>
  <c r="F26"/>
  <c r="F45"/>
  <c r="F40"/>
  <c r="F53"/>
  <c r="F44"/>
  <c r="F49"/>
  <c r="F57"/>
  <c r="F29"/>
  <c r="F22"/>
  <c r="F33"/>
  <c r="F50"/>
  <c r="F16"/>
  <c r="F47"/>
  <c r="F56"/>
  <c r="F31"/>
  <c r="F34"/>
  <c r="F13"/>
  <c r="F32"/>
  <c r="F60"/>
  <c r="F5"/>
  <c r="H5" s="1"/>
  <c r="F27"/>
  <c r="F35"/>
  <c r="F21"/>
  <c r="F24"/>
  <c r="F17"/>
  <c r="F38"/>
  <c r="F3"/>
  <c r="F39"/>
  <c r="F43"/>
  <c r="F10"/>
  <c r="F8"/>
  <c r="F48"/>
  <c r="F55"/>
  <c r="F12"/>
  <c r="F18"/>
  <c r="F61"/>
  <c r="F37"/>
  <c r="F9"/>
  <c r="F46"/>
  <c r="F58"/>
  <c r="F59"/>
  <c r="F51"/>
  <c r="F15"/>
  <c r="F41"/>
  <c r="F25"/>
  <c r="F30"/>
  <c r="F7"/>
  <c r="F20"/>
  <c r="F36"/>
  <c r="F52"/>
  <c r="F42"/>
  <c r="F28"/>
  <c r="H28" s="1"/>
  <c r="F2"/>
  <c r="H2" s="1"/>
  <c r="K28"/>
  <c r="K2"/>
  <c r="F55" i="3" l="1"/>
  <c r="E55"/>
  <c r="K15" i="1"/>
  <c r="K46"/>
  <c r="K12"/>
  <c r="K53"/>
  <c r="K22"/>
  <c r="K3"/>
  <c r="K16"/>
  <c r="K52"/>
  <c r="K14"/>
  <c r="K38"/>
  <c r="K8"/>
  <c r="K42"/>
  <c r="K25"/>
  <c r="K55"/>
  <c r="K56"/>
  <c r="K51"/>
  <c r="K10"/>
  <c r="K20"/>
  <c r="K54"/>
  <c r="K18"/>
  <c r="K7"/>
  <c r="K59"/>
  <c r="K24"/>
  <c r="K30"/>
  <c r="K31"/>
  <c r="K13"/>
  <c r="K11"/>
  <c r="K17"/>
  <c r="K21"/>
  <c r="K4"/>
  <c r="K34"/>
  <c r="F27" i="3" s="1"/>
  <c r="K60" i="1"/>
  <c r="K32"/>
  <c r="K37"/>
  <c r="F39" i="3" s="1"/>
  <c r="K45" i="1"/>
  <c r="K27"/>
  <c r="K48"/>
  <c r="K58"/>
  <c r="K39"/>
  <c r="K19"/>
  <c r="K5"/>
  <c r="K57"/>
  <c r="K43"/>
  <c r="K9"/>
  <c r="K33"/>
  <c r="K29"/>
  <c r="K41"/>
  <c r="K50"/>
  <c r="K49"/>
  <c r="K61"/>
  <c r="K36"/>
  <c r="K6"/>
  <c r="K40"/>
  <c r="F9" i="3" s="1"/>
  <c r="K35" i="1"/>
  <c r="F28" i="3" s="1"/>
  <c r="K47" i="1"/>
  <c r="K44"/>
  <c r="K23"/>
  <c r="F34" i="3" s="1"/>
  <c r="F8"/>
  <c r="F26"/>
  <c r="F30"/>
  <c r="H59" i="1"/>
  <c r="H24"/>
  <c r="H30"/>
  <c r="H31"/>
  <c r="H13"/>
  <c r="H41"/>
  <c r="F23"/>
  <c r="H8"/>
  <c r="H42"/>
  <c r="H25"/>
  <c r="H55"/>
  <c r="H56"/>
  <c r="H51"/>
  <c r="H10"/>
  <c r="H20"/>
  <c r="H18"/>
  <c r="H7"/>
  <c r="F11" i="3" l="1"/>
  <c r="F14"/>
  <c r="F42"/>
  <c r="F54"/>
  <c r="F13"/>
  <c r="F12"/>
  <c r="F31"/>
  <c r="F18"/>
  <c r="F17"/>
  <c r="F20"/>
  <c r="F7"/>
  <c r="F38"/>
  <c r="F45"/>
  <c r="F29"/>
  <c r="F22"/>
  <c r="F25"/>
  <c r="F16"/>
  <c r="F35"/>
  <c r="F36"/>
  <c r="F10"/>
  <c r="F21"/>
  <c r="F19"/>
  <c r="F43"/>
  <c r="F37"/>
  <c r="F32"/>
  <c r="F41"/>
  <c r="F44"/>
  <c r="F33"/>
  <c r="F23"/>
  <c r="F15"/>
  <c r="F24"/>
  <c r="F40"/>
  <c r="A8" l="1"/>
  <c r="B8"/>
  <c r="C8"/>
  <c r="D8"/>
  <c r="A9"/>
  <c r="B9"/>
  <c r="C9"/>
  <c r="D9"/>
  <c r="A10"/>
  <c r="B10"/>
  <c r="C10"/>
  <c r="D10"/>
  <c r="A11"/>
  <c r="B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7"/>
  <c r="D7"/>
  <c r="C7"/>
  <c r="B7"/>
  <c r="F49"/>
  <c r="H11" i="1"/>
  <c r="H21"/>
  <c r="H32"/>
  <c r="H16"/>
  <c r="H4"/>
  <c r="H23"/>
  <c r="H3"/>
  <c r="H45"/>
  <c r="H40"/>
  <c r="H9"/>
  <c r="H53"/>
  <c r="H17"/>
  <c r="H37"/>
  <c r="H6"/>
  <c r="H49"/>
  <c r="H44"/>
  <c r="H60"/>
  <c r="H43"/>
  <c r="H14"/>
  <c r="H27"/>
  <c r="H34"/>
  <c r="H39"/>
  <c r="H52"/>
  <c r="H47"/>
  <c r="H33"/>
  <c r="H57"/>
  <c r="E47" i="3" s="1"/>
  <c r="H12" i="1"/>
  <c r="H50"/>
  <c r="H58"/>
  <c r="H26"/>
  <c r="H46"/>
  <c r="H61"/>
  <c r="H22"/>
  <c r="H35"/>
  <c r="H36"/>
  <c r="H29"/>
  <c r="H38"/>
  <c r="H15"/>
  <c r="H48"/>
  <c r="E54" i="3" l="1"/>
  <c r="E22"/>
  <c r="E7"/>
  <c r="F47"/>
  <c r="F51"/>
  <c r="E48"/>
  <c r="F50"/>
  <c r="F48"/>
  <c r="E37"/>
  <c r="F53"/>
  <c r="E21"/>
  <c r="E45"/>
  <c r="E39"/>
  <c r="E13"/>
  <c r="E41"/>
  <c r="E35"/>
  <c r="E44"/>
  <c r="E38"/>
  <c r="E30"/>
  <c r="E24"/>
  <c r="F52"/>
  <c r="E52"/>
  <c r="E50"/>
  <c r="E42"/>
  <c r="E40"/>
  <c r="E26"/>
  <c r="E53"/>
  <c r="E51"/>
  <c r="E49"/>
  <c r="E46"/>
  <c r="E34"/>
  <c r="E43"/>
  <c r="E33"/>
  <c r="E31"/>
  <c r="E29"/>
  <c r="E27"/>
  <c r="E25"/>
  <c r="E23"/>
  <c r="E19"/>
  <c r="E17"/>
  <c r="E15"/>
  <c r="E10"/>
  <c r="E36"/>
  <c r="E32"/>
  <c r="E28"/>
  <c r="E20"/>
  <c r="E18"/>
  <c r="E16"/>
  <c r="E14"/>
  <c r="E12"/>
  <c r="E11"/>
  <c r="E9"/>
  <c r="F46"/>
  <c r="E8"/>
</calcChain>
</file>

<file path=xl/sharedStrings.xml><?xml version="1.0" encoding="utf-8"?>
<sst xmlns="http://schemas.openxmlformats.org/spreadsheetml/2006/main" count="460" uniqueCount="228">
  <si>
    <t>Фамилия</t>
  </si>
  <si>
    <t>Имя</t>
  </si>
  <si>
    <t>Отчество</t>
  </si>
  <si>
    <t>Дата рождения</t>
  </si>
  <si>
    <t>Населенный пункт</t>
  </si>
  <si>
    <t>Возрастная группа</t>
  </si>
  <si>
    <t>Кол-во кругов</t>
  </si>
  <si>
    <t>Кол-во метров после последнего круга</t>
  </si>
  <si>
    <t>Итоговый результат спортсмена</t>
  </si>
  <si>
    <t>Абсолютное первенство</t>
  </si>
  <si>
    <t>Номер участника</t>
  </si>
  <si>
    <t>Место в группе</t>
  </si>
  <si>
    <t>Кол-во полных лет</t>
  </si>
  <si>
    <t>М-до 15</t>
  </si>
  <si>
    <t>М-15</t>
  </si>
  <si>
    <t>М-18</t>
  </si>
  <si>
    <t>М-40</t>
  </si>
  <si>
    <t>М-50</t>
  </si>
  <si>
    <t>М-60</t>
  </si>
  <si>
    <t>М-70</t>
  </si>
  <si>
    <t>Нет</t>
  </si>
  <si>
    <t>ИТОГОВЫЙ ПРОТОКОЛ (мужчины)</t>
  </si>
  <si>
    <t>Кабардино-Балкарская Республика, г. Прохладный, Центральный стадион</t>
  </si>
  <si>
    <t>Место</t>
  </si>
  <si>
    <t>Ф.И.О.</t>
  </si>
  <si>
    <t>Результат (м)</t>
  </si>
  <si>
    <t>Антоненко</t>
  </si>
  <si>
    <t>Павел</t>
  </si>
  <si>
    <t>Владимирович</t>
  </si>
  <si>
    <t>г.Нальчик</t>
  </si>
  <si>
    <t>Сергей</t>
  </si>
  <si>
    <t>Геннадьевич</t>
  </si>
  <si>
    <t>г.Прохладный</t>
  </si>
  <si>
    <t>Александрович</t>
  </si>
  <si>
    <t>г.Георгиевск</t>
  </si>
  <si>
    <t>Лузгин</t>
  </si>
  <si>
    <t>Анатолий</t>
  </si>
  <si>
    <t>Вячеславович</t>
  </si>
  <si>
    <t xml:space="preserve">Михаил </t>
  </si>
  <si>
    <t>Сергеевич</t>
  </si>
  <si>
    <t>г.Зеленокумск</t>
  </si>
  <si>
    <t>Локтионов</t>
  </si>
  <si>
    <t>Евгений</t>
  </si>
  <si>
    <t>Даниил</t>
  </si>
  <si>
    <t>Юрьевич</t>
  </si>
  <si>
    <t>Барагунов</t>
  </si>
  <si>
    <t>Артур</t>
  </si>
  <si>
    <t>Анатольевич</t>
  </si>
  <si>
    <t>Константинович</t>
  </si>
  <si>
    <t>Мурадов</t>
  </si>
  <si>
    <t>Аслан</t>
  </si>
  <si>
    <t>Анварович</t>
  </si>
  <si>
    <t>Андреевич</t>
  </si>
  <si>
    <t>Дубатовка</t>
  </si>
  <si>
    <t>Алексей</t>
  </si>
  <si>
    <t>Павлович</t>
  </si>
  <si>
    <t>г.Ессентуки</t>
  </si>
  <si>
    <t>Роджабов</t>
  </si>
  <si>
    <t>Искандар</t>
  </si>
  <si>
    <t>Асланович</t>
  </si>
  <si>
    <t>г.Новопокровка</t>
  </si>
  <si>
    <t>Кесель</t>
  </si>
  <si>
    <t>Юрий</t>
  </si>
  <si>
    <t>г.Моздок</t>
  </si>
  <si>
    <t>Ахматов</t>
  </si>
  <si>
    <t>Эльдар</t>
  </si>
  <si>
    <t>Радионович</t>
  </si>
  <si>
    <t>Мусаев</t>
  </si>
  <si>
    <t>Юсуор</t>
  </si>
  <si>
    <t>Холирович</t>
  </si>
  <si>
    <t>г.Пролетарское</t>
  </si>
  <si>
    <t>Вгеревич</t>
  </si>
  <si>
    <t>г.Кисловодск</t>
  </si>
  <si>
    <t>Уткин</t>
  </si>
  <si>
    <t>Пахомов</t>
  </si>
  <si>
    <t>Матвей</t>
  </si>
  <si>
    <t>Николаевич</t>
  </si>
  <si>
    <t>с.Пролетарское</t>
  </si>
  <si>
    <t>Роман</t>
  </si>
  <si>
    <t>Викторович</t>
  </si>
  <si>
    <t>Ставропольский край</t>
  </si>
  <si>
    <t>Шишлов</t>
  </si>
  <si>
    <t>Федор</t>
  </si>
  <si>
    <t>Ислам</t>
  </si>
  <si>
    <t>Романович</t>
  </si>
  <si>
    <t>Мухамарович</t>
  </si>
  <si>
    <t>Васютин</t>
  </si>
  <si>
    <t>Владимир</t>
  </si>
  <si>
    <t>Магомедов</t>
  </si>
  <si>
    <t>Магомеджи</t>
  </si>
  <si>
    <t>Рабазанович</t>
  </si>
  <si>
    <t>Климов</t>
  </si>
  <si>
    <t>Кидяйкин</t>
  </si>
  <si>
    <t>Виктор</t>
  </si>
  <si>
    <t>Акименко</t>
  </si>
  <si>
    <t>г.Прималкинское</t>
  </si>
  <si>
    <t>Балан</t>
  </si>
  <si>
    <t>с.Прималкинское</t>
  </si>
  <si>
    <t>Курманов</t>
  </si>
  <si>
    <t>Виталий</t>
  </si>
  <si>
    <t>Иванович</t>
  </si>
  <si>
    <t>Холоденко</t>
  </si>
  <si>
    <t>Андрей</t>
  </si>
  <si>
    <t>Григорьевич</t>
  </si>
  <si>
    <t>Невиномыск</t>
  </si>
  <si>
    <t>г.Армавир Крас.край</t>
  </si>
  <si>
    <t>Дидык</t>
  </si>
  <si>
    <t>г.Москва</t>
  </si>
  <si>
    <t>Вячаславович</t>
  </si>
  <si>
    <t>Мальнев</t>
  </si>
  <si>
    <t>Марк</t>
  </si>
  <si>
    <t>Самойлов</t>
  </si>
  <si>
    <t>Александр</t>
  </si>
  <si>
    <t>Машуков</t>
  </si>
  <si>
    <t>Идар</t>
  </si>
  <si>
    <t>Анзорович</t>
  </si>
  <si>
    <t>Лескенский рн с.Аргудан</t>
  </si>
  <si>
    <t>Тлупов</t>
  </si>
  <si>
    <t>Тимур</t>
  </si>
  <si>
    <t>Маргамов</t>
  </si>
  <si>
    <t>Вильдар</t>
  </si>
  <si>
    <t>Салаватович</t>
  </si>
  <si>
    <t>Хусейнович</t>
  </si>
  <si>
    <t>ст.Екатериноградская</t>
  </si>
  <si>
    <t>г.Майский</t>
  </si>
  <si>
    <t>Богдашев</t>
  </si>
  <si>
    <t>Ткаченко</t>
  </si>
  <si>
    <t>Голубев</t>
  </si>
  <si>
    <t>Загородников</t>
  </si>
  <si>
    <t>Артём</t>
  </si>
  <si>
    <t>Саруханов</t>
  </si>
  <si>
    <t>Максим</t>
  </si>
  <si>
    <t>Дмитриевич</t>
  </si>
  <si>
    <t>Дзина</t>
  </si>
  <si>
    <t>п.Приближный</t>
  </si>
  <si>
    <t>Квевашвили</t>
  </si>
  <si>
    <t>Валико</t>
  </si>
  <si>
    <t>Дахов</t>
  </si>
  <si>
    <t>Астемир</t>
  </si>
  <si>
    <t>Леонович</t>
  </si>
  <si>
    <t>Леонтьев</t>
  </si>
  <si>
    <t>Рейхерт</t>
  </si>
  <si>
    <t>Валерьевич</t>
  </si>
  <si>
    <t>Антоков</t>
  </si>
  <si>
    <t>Егор</t>
  </si>
  <si>
    <t>Олегович</t>
  </si>
  <si>
    <t>Лупандин</t>
  </si>
  <si>
    <t>Беслан</t>
  </si>
  <si>
    <t>Горбунов</t>
  </si>
  <si>
    <t>Георгиевич</t>
  </si>
  <si>
    <t>Старков</t>
  </si>
  <si>
    <t>Модерн</t>
  </si>
  <si>
    <t>Витальевич</t>
  </si>
  <si>
    <t>Фаулов</t>
  </si>
  <si>
    <t>Али</t>
  </si>
  <si>
    <t>аносаевич</t>
  </si>
  <si>
    <t>Береза</t>
  </si>
  <si>
    <t>Подковыров</t>
  </si>
  <si>
    <t>Олег</t>
  </si>
  <si>
    <t>Кайзер</t>
  </si>
  <si>
    <t>Денис</t>
  </si>
  <si>
    <t>Михайлович</t>
  </si>
  <si>
    <t>XIII Прохладненский часовой бег</t>
  </si>
  <si>
    <t>23 сентября 2018 г.</t>
  </si>
  <si>
    <t>Арутюнян</t>
  </si>
  <si>
    <t xml:space="preserve">Главный судья соревнований _______________ </t>
  </si>
  <si>
    <t>Иванченко</t>
  </si>
  <si>
    <t>Кутепов</t>
  </si>
  <si>
    <t xml:space="preserve">Мосейко </t>
  </si>
  <si>
    <t>Пономарёв</t>
  </si>
  <si>
    <t>Пшуков</t>
  </si>
  <si>
    <t>Бычков</t>
  </si>
  <si>
    <t>Халилов</t>
  </si>
  <si>
    <t>Хирьянов</t>
  </si>
  <si>
    <t>Афанасенко</t>
  </si>
  <si>
    <t>Дьяченко</t>
  </si>
  <si>
    <t xml:space="preserve">Попович </t>
  </si>
  <si>
    <t>Крауз</t>
  </si>
  <si>
    <t>Главный судья соревнований  _______________Матвеев А.Б.</t>
  </si>
  <si>
    <t>Михайловна</t>
  </si>
  <si>
    <t>Елена</t>
  </si>
  <si>
    <t>Мещерякова</t>
  </si>
  <si>
    <t>г.Прохдладный</t>
  </si>
  <si>
    <t>Павловна</t>
  </si>
  <si>
    <t>Ольга</t>
  </si>
  <si>
    <t>Мещанинова</t>
  </si>
  <si>
    <t>Анатольевна</t>
  </si>
  <si>
    <t>Камилла</t>
  </si>
  <si>
    <t>Барагунова</t>
  </si>
  <si>
    <t>Карниовна</t>
  </si>
  <si>
    <t>Алесандра</t>
  </si>
  <si>
    <t>Васютина</t>
  </si>
  <si>
    <t>с.Янтарное</t>
  </si>
  <si>
    <t>Сергеевна</t>
  </si>
  <si>
    <t>Алёна</t>
  </si>
  <si>
    <t>Гавриш</t>
  </si>
  <si>
    <t>Юрьевна</t>
  </si>
  <si>
    <t>Софья</t>
  </si>
  <si>
    <t>Попович</t>
  </si>
  <si>
    <t>Васильевна</t>
  </si>
  <si>
    <t>Галина</t>
  </si>
  <si>
    <t>Кузина</t>
  </si>
  <si>
    <t>г.Пррохладый</t>
  </si>
  <si>
    <t>Ярослава</t>
  </si>
  <si>
    <t>Муравская</t>
  </si>
  <si>
    <t>Дарья</t>
  </si>
  <si>
    <t>Валерия</t>
  </si>
  <si>
    <t>Ельчугина</t>
  </si>
  <si>
    <t>Андреевна</t>
  </si>
  <si>
    <t>Юлия</t>
  </si>
  <si>
    <t>Сорокина</t>
  </si>
  <si>
    <t>Александова</t>
  </si>
  <si>
    <t>Натальия</t>
  </si>
  <si>
    <t>Самойллова</t>
  </si>
  <si>
    <t>г.Невинмыск</t>
  </si>
  <si>
    <t>Аександрова</t>
  </si>
  <si>
    <t>Татьяна</t>
  </si>
  <si>
    <t>Шведова</t>
  </si>
  <si>
    <t>Григорьена</t>
  </si>
  <si>
    <t>Мария</t>
  </si>
  <si>
    <t>Ульшина</t>
  </si>
  <si>
    <t>Михайлвна</t>
  </si>
  <si>
    <t>Ирина</t>
  </si>
  <si>
    <t>Мазная</t>
  </si>
  <si>
    <t>Михайлона</t>
  </si>
  <si>
    <t>Главный судья соревнований _____________________.</t>
  </si>
  <si>
    <t>XIII  Прохладненский часовой бег</t>
  </si>
  <si>
    <t>ИТОГОВЫЙ ПРОТОКОЛ (женщины)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</si>
</sst>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NumberFormat="1" applyFont="1" applyBorder="1"/>
    <xf numFmtId="0" fontId="3" fillId="4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3" fillId="4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NumberFormat="1" applyFo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14" fontId="4" fillId="5" borderId="1" xfId="0" applyNumberFormat="1" applyFont="1" applyFill="1" applyBorder="1"/>
    <xf numFmtId="0" fontId="4" fillId="5" borderId="1" xfId="0" applyFont="1" applyFill="1" applyBorder="1" applyAlignment="1">
      <alignment horizontal="left"/>
    </xf>
    <xf numFmtId="0" fontId="4" fillId="6" borderId="0" xfId="0" applyFont="1" applyFill="1"/>
    <xf numFmtId="0" fontId="3" fillId="5" borderId="1" xfId="0" applyFont="1" applyFill="1" applyBorder="1" applyAlignment="1">
      <alignment horizontal="left"/>
    </xf>
    <xf numFmtId="0" fontId="4" fillId="5" borderId="1" xfId="0" applyNumberFormat="1" applyFont="1" applyFill="1" applyBorder="1" applyAlignment="1">
      <alignment horizontal="center"/>
    </xf>
    <xf numFmtId="0" fontId="4" fillId="5" borderId="0" xfId="0" applyFont="1" applyFill="1"/>
    <xf numFmtId="0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5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/>
    <xf numFmtId="0" fontId="5" fillId="0" borderId="1" xfId="0" applyNumberFormat="1" applyFont="1" applyFill="1" applyBorder="1"/>
    <xf numFmtId="14" fontId="5" fillId="0" borderId="1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5" fillId="5" borderId="1" xfId="0" applyFont="1" applyFill="1" applyBorder="1"/>
    <xf numFmtId="0" fontId="5" fillId="5" borderId="1" xfId="0" applyNumberFormat="1" applyFont="1" applyFill="1" applyBorder="1"/>
    <xf numFmtId="14" fontId="5" fillId="5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&#1055;&#1063;&#1041;2018%20&#1078;&#1077;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"/>
      <sheetName val="Лист1"/>
    </sheetNames>
    <sheetDataSet>
      <sheetData sheetId="0">
        <row r="1">
          <cell r="A1">
            <v>0</v>
          </cell>
          <cell r="B1" t="str">
            <v>Нет</v>
          </cell>
        </row>
        <row r="2">
          <cell r="A2">
            <v>1</v>
          </cell>
          <cell r="B2" t="str">
            <v>М-до 15</v>
          </cell>
        </row>
        <row r="3">
          <cell r="A3">
            <v>2</v>
          </cell>
          <cell r="B3" t="str">
            <v>М-до 15</v>
          </cell>
        </row>
        <row r="4">
          <cell r="A4">
            <v>3</v>
          </cell>
          <cell r="B4" t="str">
            <v>М-до 15</v>
          </cell>
        </row>
        <row r="5">
          <cell r="A5">
            <v>4</v>
          </cell>
          <cell r="B5" t="str">
            <v>М-до 15</v>
          </cell>
        </row>
        <row r="6">
          <cell r="A6">
            <v>5</v>
          </cell>
          <cell r="B6" t="str">
            <v>М-до 15</v>
          </cell>
        </row>
        <row r="7">
          <cell r="A7">
            <v>6</v>
          </cell>
          <cell r="B7" t="str">
            <v>М-до 15</v>
          </cell>
        </row>
        <row r="8">
          <cell r="A8">
            <v>7</v>
          </cell>
          <cell r="B8" t="str">
            <v>М-до 15</v>
          </cell>
        </row>
        <row r="9">
          <cell r="A9">
            <v>8</v>
          </cell>
          <cell r="B9" t="str">
            <v>М-до 15</v>
          </cell>
        </row>
        <row r="10">
          <cell r="A10">
            <v>9</v>
          </cell>
          <cell r="B10" t="str">
            <v>М-до 15</v>
          </cell>
        </row>
        <row r="11">
          <cell r="A11">
            <v>10</v>
          </cell>
          <cell r="B11" t="str">
            <v>М-до 15</v>
          </cell>
        </row>
        <row r="12">
          <cell r="A12">
            <v>11</v>
          </cell>
          <cell r="B12" t="str">
            <v>М-до 15</v>
          </cell>
        </row>
        <row r="13">
          <cell r="A13">
            <v>12</v>
          </cell>
          <cell r="B13" t="str">
            <v>М-до 15</v>
          </cell>
        </row>
        <row r="14">
          <cell r="A14">
            <v>13</v>
          </cell>
          <cell r="B14" t="str">
            <v>М-до 15</v>
          </cell>
        </row>
        <row r="15">
          <cell r="A15">
            <v>14</v>
          </cell>
          <cell r="B15" t="str">
            <v>М-до 15</v>
          </cell>
        </row>
        <row r="16">
          <cell r="A16">
            <v>15</v>
          </cell>
          <cell r="B16" t="str">
            <v>М-15</v>
          </cell>
        </row>
        <row r="17">
          <cell r="A17">
            <v>16</v>
          </cell>
          <cell r="B17" t="str">
            <v>М-15</v>
          </cell>
        </row>
        <row r="18">
          <cell r="A18">
            <v>17</v>
          </cell>
          <cell r="B18" t="str">
            <v>М-15</v>
          </cell>
        </row>
        <row r="19">
          <cell r="A19">
            <v>18</v>
          </cell>
          <cell r="B19" t="str">
            <v>М-18</v>
          </cell>
        </row>
        <row r="20">
          <cell r="A20">
            <v>19</v>
          </cell>
          <cell r="B20" t="str">
            <v>М-18</v>
          </cell>
        </row>
        <row r="21">
          <cell r="A21">
            <v>20</v>
          </cell>
          <cell r="B21" t="str">
            <v>М-18</v>
          </cell>
        </row>
        <row r="22">
          <cell r="A22">
            <v>21</v>
          </cell>
          <cell r="B22" t="str">
            <v>М-18</v>
          </cell>
        </row>
        <row r="23">
          <cell r="A23">
            <v>22</v>
          </cell>
          <cell r="B23" t="str">
            <v>М-18</v>
          </cell>
        </row>
        <row r="24">
          <cell r="A24">
            <v>23</v>
          </cell>
          <cell r="B24" t="str">
            <v>М-18</v>
          </cell>
        </row>
        <row r="25">
          <cell r="A25">
            <v>24</v>
          </cell>
          <cell r="B25" t="str">
            <v>М-18</v>
          </cell>
        </row>
        <row r="26">
          <cell r="A26">
            <v>25</v>
          </cell>
          <cell r="B26" t="str">
            <v>М-18</v>
          </cell>
        </row>
        <row r="27">
          <cell r="A27">
            <v>26</v>
          </cell>
          <cell r="B27" t="str">
            <v>М-18</v>
          </cell>
        </row>
        <row r="28">
          <cell r="A28">
            <v>27</v>
          </cell>
          <cell r="B28" t="str">
            <v>М-18</v>
          </cell>
        </row>
        <row r="29">
          <cell r="A29">
            <v>28</v>
          </cell>
          <cell r="B29" t="str">
            <v>М-18</v>
          </cell>
        </row>
        <row r="30">
          <cell r="A30">
            <v>29</v>
          </cell>
          <cell r="B30" t="str">
            <v>М-18</v>
          </cell>
        </row>
        <row r="31">
          <cell r="A31">
            <v>30</v>
          </cell>
          <cell r="B31" t="str">
            <v>М-18</v>
          </cell>
        </row>
        <row r="32">
          <cell r="A32">
            <v>31</v>
          </cell>
          <cell r="B32" t="str">
            <v>М-18</v>
          </cell>
        </row>
        <row r="33">
          <cell r="A33">
            <v>32</v>
          </cell>
          <cell r="B33" t="str">
            <v>М-18</v>
          </cell>
        </row>
        <row r="34">
          <cell r="A34">
            <v>33</v>
          </cell>
          <cell r="B34" t="str">
            <v>М-18</v>
          </cell>
        </row>
        <row r="35">
          <cell r="A35">
            <v>34</v>
          </cell>
          <cell r="B35" t="str">
            <v>М-18</v>
          </cell>
        </row>
        <row r="36">
          <cell r="A36">
            <v>35</v>
          </cell>
          <cell r="B36" t="str">
            <v>М-18</v>
          </cell>
        </row>
        <row r="37">
          <cell r="A37">
            <v>36</v>
          </cell>
          <cell r="B37" t="str">
            <v>М-18</v>
          </cell>
        </row>
        <row r="38">
          <cell r="A38">
            <v>37</v>
          </cell>
          <cell r="B38" t="str">
            <v>М-18</v>
          </cell>
        </row>
        <row r="39">
          <cell r="A39">
            <v>38</v>
          </cell>
          <cell r="B39" t="str">
            <v>М-18</v>
          </cell>
        </row>
        <row r="40">
          <cell r="A40">
            <v>39</v>
          </cell>
          <cell r="B40" t="str">
            <v>М-18</v>
          </cell>
        </row>
        <row r="41">
          <cell r="A41">
            <v>40</v>
          </cell>
          <cell r="B41" t="str">
            <v>М-40</v>
          </cell>
        </row>
        <row r="42">
          <cell r="A42">
            <v>41</v>
          </cell>
          <cell r="B42" t="str">
            <v>М-40</v>
          </cell>
        </row>
        <row r="43">
          <cell r="A43">
            <v>42</v>
          </cell>
          <cell r="B43" t="str">
            <v>М-40</v>
          </cell>
        </row>
        <row r="44">
          <cell r="A44">
            <v>43</v>
          </cell>
          <cell r="B44" t="str">
            <v>М-40</v>
          </cell>
        </row>
        <row r="45">
          <cell r="A45">
            <v>44</v>
          </cell>
          <cell r="B45" t="str">
            <v>М-40</v>
          </cell>
        </row>
        <row r="46">
          <cell r="A46">
            <v>45</v>
          </cell>
          <cell r="B46" t="str">
            <v>М-40</v>
          </cell>
        </row>
        <row r="47">
          <cell r="A47">
            <v>46</v>
          </cell>
          <cell r="B47" t="str">
            <v>М-40</v>
          </cell>
        </row>
        <row r="48">
          <cell r="A48">
            <v>47</v>
          </cell>
          <cell r="B48" t="str">
            <v>М-40</v>
          </cell>
        </row>
        <row r="49">
          <cell r="A49">
            <v>48</v>
          </cell>
          <cell r="B49" t="str">
            <v>М-40</v>
          </cell>
        </row>
        <row r="50">
          <cell r="A50">
            <v>49</v>
          </cell>
          <cell r="B50" t="str">
            <v>М-40</v>
          </cell>
        </row>
        <row r="51">
          <cell r="A51">
            <v>50</v>
          </cell>
          <cell r="B51" t="str">
            <v>М-50</v>
          </cell>
        </row>
        <row r="52">
          <cell r="A52">
            <v>51</v>
          </cell>
          <cell r="B52" t="str">
            <v>М-50</v>
          </cell>
        </row>
        <row r="53">
          <cell r="A53">
            <v>52</v>
          </cell>
          <cell r="B53" t="str">
            <v>М-50</v>
          </cell>
        </row>
        <row r="54">
          <cell r="A54">
            <v>53</v>
          </cell>
          <cell r="B54" t="str">
            <v>М-50</v>
          </cell>
        </row>
        <row r="55">
          <cell r="A55">
            <v>54</v>
          </cell>
          <cell r="B55" t="str">
            <v>М-50</v>
          </cell>
        </row>
        <row r="56">
          <cell r="A56">
            <v>55</v>
          </cell>
          <cell r="B56" t="str">
            <v>М-50</v>
          </cell>
        </row>
        <row r="57">
          <cell r="A57">
            <v>56</v>
          </cell>
          <cell r="B57" t="str">
            <v>М-50</v>
          </cell>
        </row>
        <row r="58">
          <cell r="A58">
            <v>57</v>
          </cell>
          <cell r="B58" t="str">
            <v>М-50</v>
          </cell>
        </row>
        <row r="59">
          <cell r="A59">
            <v>58</v>
          </cell>
          <cell r="B59" t="str">
            <v>М-50</v>
          </cell>
        </row>
        <row r="60">
          <cell r="A60">
            <v>59</v>
          </cell>
          <cell r="B60" t="str">
            <v>М-50</v>
          </cell>
        </row>
        <row r="61">
          <cell r="A61">
            <v>60</v>
          </cell>
          <cell r="B61" t="str">
            <v>М-60</v>
          </cell>
        </row>
        <row r="62">
          <cell r="A62">
            <v>61</v>
          </cell>
          <cell r="B62" t="str">
            <v>М-60</v>
          </cell>
        </row>
        <row r="63">
          <cell r="A63">
            <v>62</v>
          </cell>
          <cell r="B63" t="str">
            <v>М-60</v>
          </cell>
        </row>
        <row r="64">
          <cell r="A64">
            <v>63</v>
          </cell>
          <cell r="B64" t="str">
            <v>М-60</v>
          </cell>
        </row>
        <row r="65">
          <cell r="A65">
            <v>64</v>
          </cell>
          <cell r="B65" t="str">
            <v>М-60</v>
          </cell>
        </row>
        <row r="66">
          <cell r="A66">
            <v>65</v>
          </cell>
          <cell r="B66" t="str">
            <v>М-60</v>
          </cell>
        </row>
        <row r="67">
          <cell r="A67">
            <v>66</v>
          </cell>
          <cell r="B67" t="str">
            <v>М-60</v>
          </cell>
        </row>
        <row r="68">
          <cell r="A68">
            <v>67</v>
          </cell>
          <cell r="B68" t="str">
            <v>М-60</v>
          </cell>
        </row>
        <row r="69">
          <cell r="A69">
            <v>68</v>
          </cell>
          <cell r="B69" t="str">
            <v>М-60</v>
          </cell>
        </row>
        <row r="70">
          <cell r="A70">
            <v>69</v>
          </cell>
          <cell r="B70" t="str">
            <v>М-60</v>
          </cell>
        </row>
        <row r="71">
          <cell r="A71">
            <v>70</v>
          </cell>
          <cell r="B71" t="str">
            <v>М-70</v>
          </cell>
        </row>
        <row r="72">
          <cell r="A72">
            <v>71</v>
          </cell>
          <cell r="B72" t="str">
            <v>М-70</v>
          </cell>
        </row>
        <row r="73">
          <cell r="A73">
            <v>72</v>
          </cell>
          <cell r="B73" t="str">
            <v>М-70</v>
          </cell>
        </row>
        <row r="74">
          <cell r="A74">
            <v>73</v>
          </cell>
          <cell r="B74" t="str">
            <v>М-70</v>
          </cell>
        </row>
        <row r="75">
          <cell r="A75">
            <v>74</v>
          </cell>
          <cell r="B75" t="str">
            <v>М-70</v>
          </cell>
        </row>
        <row r="76">
          <cell r="A76">
            <v>75</v>
          </cell>
          <cell r="B76" t="str">
            <v>М-70</v>
          </cell>
        </row>
        <row r="77">
          <cell r="A77">
            <v>76</v>
          </cell>
          <cell r="B77" t="str">
            <v>М-70</v>
          </cell>
        </row>
        <row r="78">
          <cell r="A78">
            <v>77</v>
          </cell>
          <cell r="B78" t="str">
            <v>М-70</v>
          </cell>
        </row>
        <row r="79">
          <cell r="A79">
            <v>78</v>
          </cell>
          <cell r="B79" t="str">
            <v>М-70</v>
          </cell>
        </row>
        <row r="80">
          <cell r="A80">
            <v>79</v>
          </cell>
          <cell r="B80" t="str">
            <v>М-70</v>
          </cell>
        </row>
        <row r="81">
          <cell r="A81">
            <v>80</v>
          </cell>
          <cell r="B81" t="str">
            <v>М-70</v>
          </cell>
        </row>
        <row r="82">
          <cell r="A82">
            <v>81</v>
          </cell>
          <cell r="B82" t="str">
            <v>М-70</v>
          </cell>
        </row>
        <row r="83">
          <cell r="A83">
            <v>82</v>
          </cell>
          <cell r="B83" t="str">
            <v>М-70</v>
          </cell>
        </row>
        <row r="84">
          <cell r="A84">
            <v>83</v>
          </cell>
          <cell r="B84" t="str">
            <v>М-70</v>
          </cell>
        </row>
        <row r="85">
          <cell r="A85">
            <v>84</v>
          </cell>
          <cell r="B85" t="str">
            <v>М-70</v>
          </cell>
        </row>
        <row r="86">
          <cell r="A86">
            <v>85</v>
          </cell>
          <cell r="B86" t="str">
            <v>М-70</v>
          </cell>
        </row>
        <row r="87">
          <cell r="A87">
            <v>86</v>
          </cell>
          <cell r="B87" t="str">
            <v>М-70</v>
          </cell>
        </row>
        <row r="88">
          <cell r="A88">
            <v>87</v>
          </cell>
          <cell r="B88" t="str">
            <v>М-70</v>
          </cell>
        </row>
        <row r="89">
          <cell r="A89">
            <v>88</v>
          </cell>
          <cell r="B89" t="str">
            <v>М-70</v>
          </cell>
        </row>
        <row r="90">
          <cell r="A90">
            <v>89</v>
          </cell>
          <cell r="B90" t="str">
            <v>М-70</v>
          </cell>
        </row>
        <row r="91">
          <cell r="A91">
            <v>90</v>
          </cell>
          <cell r="B91" t="str">
            <v>М-70</v>
          </cell>
        </row>
        <row r="92">
          <cell r="A92">
            <v>91</v>
          </cell>
          <cell r="B92" t="str">
            <v>М-70</v>
          </cell>
        </row>
        <row r="93">
          <cell r="A93">
            <v>92</v>
          </cell>
          <cell r="B93" t="str">
            <v>М-70</v>
          </cell>
        </row>
        <row r="94">
          <cell r="A94">
            <v>93</v>
          </cell>
          <cell r="B94" t="str">
            <v>М-70</v>
          </cell>
        </row>
        <row r="95">
          <cell r="A95">
            <v>94</v>
          </cell>
          <cell r="B95" t="str">
            <v>М-70</v>
          </cell>
        </row>
        <row r="96">
          <cell r="A96">
            <v>95</v>
          </cell>
          <cell r="B96" t="str">
            <v>М-70</v>
          </cell>
        </row>
        <row r="97">
          <cell r="A97">
            <v>96</v>
          </cell>
          <cell r="B97" t="str">
            <v>М-70</v>
          </cell>
        </row>
        <row r="98">
          <cell r="A98">
            <v>97</v>
          </cell>
          <cell r="B98" t="str">
            <v>М-70</v>
          </cell>
        </row>
        <row r="99">
          <cell r="A99">
            <v>98</v>
          </cell>
          <cell r="B99" t="str">
            <v>М-70</v>
          </cell>
        </row>
        <row r="100">
          <cell r="A100">
            <v>99</v>
          </cell>
          <cell r="B100" t="str">
            <v>М-70</v>
          </cell>
        </row>
        <row r="101">
          <cell r="A101">
            <v>100</v>
          </cell>
          <cell r="B101" t="str">
            <v>М-70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4" workbookViewId="0">
      <selection activeCell="C70" sqref="C70"/>
    </sheetView>
  </sheetViews>
  <sheetFormatPr defaultRowHeight="15"/>
  <cols>
    <col min="1" max="1" width="6.140625" style="4" customWidth="1"/>
    <col min="2" max="2" width="9.140625" style="4" customWidth="1"/>
    <col min="3" max="3" width="37.42578125" customWidth="1"/>
    <col min="4" max="4" width="17" customWidth="1"/>
    <col min="5" max="5" width="12" customWidth="1"/>
    <col min="6" max="6" width="8.85546875" customWidth="1"/>
    <col min="7" max="7" width="7.7109375" customWidth="1"/>
  </cols>
  <sheetData>
    <row r="1" spans="1:8" ht="18.75">
      <c r="A1" s="35" t="s">
        <v>21</v>
      </c>
      <c r="B1" s="35"/>
      <c r="C1" s="35"/>
      <c r="D1" s="35"/>
      <c r="E1" s="35"/>
      <c r="F1" s="35"/>
      <c r="G1" s="35"/>
    </row>
    <row r="2" spans="1:8">
      <c r="A2" s="34" t="s">
        <v>162</v>
      </c>
      <c r="B2" s="34"/>
      <c r="C2" s="34"/>
      <c r="D2" s="34"/>
      <c r="E2" s="34"/>
      <c r="F2" s="34"/>
      <c r="G2" s="34"/>
    </row>
    <row r="3" spans="1:8">
      <c r="A3" s="33" t="s">
        <v>22</v>
      </c>
      <c r="B3" s="33"/>
      <c r="C3" s="33"/>
      <c r="D3" s="33"/>
      <c r="E3" s="33"/>
      <c r="F3" s="33"/>
      <c r="G3" s="33"/>
    </row>
    <row r="4" spans="1:8">
      <c r="A4" s="33" t="s">
        <v>163</v>
      </c>
      <c r="B4" s="33"/>
      <c r="C4" s="33"/>
      <c r="D4" s="33"/>
      <c r="E4" s="33"/>
      <c r="F4" s="33"/>
      <c r="G4" s="33"/>
    </row>
    <row r="6" spans="1:8" s="3" customFormat="1" ht="25.5">
      <c r="A6" s="5" t="s">
        <v>23</v>
      </c>
      <c r="B6" s="5" t="s">
        <v>10</v>
      </c>
      <c r="C6" s="5" t="s">
        <v>24</v>
      </c>
      <c r="D6" s="5" t="s">
        <v>4</v>
      </c>
      <c r="E6" s="5" t="s">
        <v>5</v>
      </c>
      <c r="F6" s="5" t="s">
        <v>25</v>
      </c>
      <c r="G6" s="5" t="s">
        <v>11</v>
      </c>
    </row>
    <row r="7" spans="1:8">
      <c r="A7" s="6">
        <f>m!M2</f>
        <v>1</v>
      </c>
      <c r="B7" s="6">
        <f>m!A2</f>
        <v>5</v>
      </c>
      <c r="C7" s="1" t="str">
        <f>CONCATENATE(m!B2," ",m!C2," ",m!D2)</f>
        <v>Кайзер Денис Михайлович</v>
      </c>
      <c r="D7" s="1" t="str">
        <f>m!G2</f>
        <v>г.Прохладный</v>
      </c>
      <c r="E7" s="1" t="str">
        <f ca="1">m!H2</f>
        <v>М-15</v>
      </c>
      <c r="F7" s="1">
        <f>m!K2</f>
        <v>16423</v>
      </c>
      <c r="G7" s="2">
        <v>1</v>
      </c>
    </row>
    <row r="8" spans="1:8">
      <c r="A8" s="6">
        <f>m!M3</f>
        <v>2</v>
      </c>
      <c r="B8" s="6">
        <f>m!A3</f>
        <v>24</v>
      </c>
      <c r="C8" s="1" t="str">
        <f>CONCATENATE(m!B3," ",m!C3," ",m!D3)</f>
        <v>Мальнев Сергей Владимирович</v>
      </c>
      <c r="D8" s="1" t="str">
        <f>m!G3</f>
        <v>г.Георгиевск</v>
      </c>
      <c r="E8" s="1" t="str">
        <f ca="1">m!H3</f>
        <v>М-18</v>
      </c>
      <c r="F8" s="1">
        <f>m!K3</f>
        <v>15200</v>
      </c>
      <c r="G8" s="2">
        <f>m!L3</f>
        <v>1</v>
      </c>
    </row>
    <row r="9" spans="1:8">
      <c r="A9" s="6">
        <f>m!M11</f>
        <v>10</v>
      </c>
      <c r="B9" s="6">
        <f>m!A11</f>
        <v>58</v>
      </c>
      <c r="C9" s="1" t="str">
        <f>CONCATENATE(m!B11," ",m!C11," ",m!D11)</f>
        <v>Крауз Сергей Геннадьевич</v>
      </c>
      <c r="D9" s="1" t="str">
        <f>m!G11</f>
        <v>г.Прохладный</v>
      </c>
      <c r="E9" s="1" t="str">
        <f ca="1">m!H11</f>
        <v>М-40</v>
      </c>
      <c r="F9" s="1">
        <f>m!K11</f>
        <v>13640</v>
      </c>
      <c r="G9" s="2">
        <f>m!L9</f>
        <v>2</v>
      </c>
      <c r="H9" s="1">
        <v>6500</v>
      </c>
    </row>
    <row r="10" spans="1:8">
      <c r="A10" s="6">
        <f>m!M16</f>
        <v>15</v>
      </c>
      <c r="B10" s="6">
        <f>m!A16</f>
        <v>39</v>
      </c>
      <c r="C10" s="1" t="str">
        <f>CONCATENATE(m!B16," ",m!C16," ",m!D16)</f>
        <v>Шишлов Роман Викторович</v>
      </c>
      <c r="D10" s="1" t="str">
        <f>m!G16</f>
        <v>Ставропольский край</v>
      </c>
      <c r="E10" s="1" t="str">
        <f ca="1">m!H16</f>
        <v>М-40</v>
      </c>
      <c r="F10" s="1">
        <f>m!K16</f>
        <v>13165</v>
      </c>
      <c r="G10" s="2">
        <f>m!L12</f>
        <v>8</v>
      </c>
    </row>
    <row r="11" spans="1:8">
      <c r="A11" s="6">
        <f>m!M17</f>
        <v>16</v>
      </c>
      <c r="B11" s="6">
        <f>m!A17</f>
        <v>11</v>
      </c>
      <c r="C11" s="1" t="str">
        <f>CONCATENATE(m!B17," ",m!C17," ",m!D17)</f>
        <v>Хирьянов Даниил Вячаславович</v>
      </c>
      <c r="D11" s="1" t="str">
        <f>m!G17</f>
        <v>г.Прохладный</v>
      </c>
      <c r="E11" s="1" t="str">
        <f ca="1">m!H17</f>
        <v>М-до 15</v>
      </c>
      <c r="F11" s="1">
        <f>m!K17</f>
        <v>12960</v>
      </c>
      <c r="G11" s="2">
        <v>1</v>
      </c>
    </row>
    <row r="12" spans="1:8">
      <c r="A12" s="6">
        <f>m!M19</f>
        <v>18</v>
      </c>
      <c r="B12" s="6">
        <f>m!A19</f>
        <v>48</v>
      </c>
      <c r="C12" s="1" t="str">
        <f>CONCATENATE(m!B19," ",m!C19," ",m!D19)</f>
        <v>Барагунов Артур Анатольевич</v>
      </c>
      <c r="D12" s="1" t="str">
        <f>m!G19</f>
        <v>г.Нальчик</v>
      </c>
      <c r="E12" s="1" t="str">
        <f ca="1">m!H19</f>
        <v>М-до 15</v>
      </c>
      <c r="F12" s="1">
        <f>m!K19</f>
        <v>12755</v>
      </c>
      <c r="G12" s="2">
        <v>2</v>
      </c>
    </row>
    <row r="13" spans="1:8">
      <c r="A13" s="6">
        <f>m!M20</f>
        <v>19</v>
      </c>
      <c r="B13" s="6">
        <f>m!A20</f>
        <v>79</v>
      </c>
      <c r="C13" s="1" t="str">
        <f>CONCATENATE(m!B20," ",m!C20," ",m!D20)</f>
        <v>Старков Алексей Григорьевич</v>
      </c>
      <c r="D13" s="1" t="str">
        <f>m!G20</f>
        <v>г.Прохладный</v>
      </c>
      <c r="E13" s="1" t="str">
        <f ca="1">m!H20</f>
        <v>М-40</v>
      </c>
      <c r="F13" s="1">
        <f>m!K20</f>
        <v>12478</v>
      </c>
      <c r="G13" s="2">
        <f>m!L16</f>
        <v>2</v>
      </c>
    </row>
    <row r="14" spans="1:8">
      <c r="A14" s="6">
        <f>m!M21</f>
        <v>20</v>
      </c>
      <c r="B14" s="6">
        <f>m!A21</f>
        <v>14</v>
      </c>
      <c r="C14" s="1" t="str">
        <f>CONCATENATE(m!B21," ",m!C21," ",m!D21)</f>
        <v>Афанасенко Виктор Николаевич</v>
      </c>
      <c r="D14" s="1" t="str">
        <f>m!G21</f>
        <v>г.Армавир Крас.край</v>
      </c>
      <c r="E14" s="1" t="str">
        <f ca="1">m!H21</f>
        <v>М-50</v>
      </c>
      <c r="F14" s="1">
        <f>m!K21</f>
        <v>12250</v>
      </c>
      <c r="G14" s="2">
        <f>m!L17</f>
        <v>1</v>
      </c>
    </row>
    <row r="15" spans="1:8">
      <c r="A15" s="6">
        <f>m!M22</f>
        <v>21</v>
      </c>
      <c r="B15" s="6">
        <f>m!A22</f>
        <v>35</v>
      </c>
      <c r="C15" s="1" t="str">
        <f>CONCATENATE(m!B22," ",m!C22," ",m!D22)</f>
        <v>Мусаев Юсуор Холирович</v>
      </c>
      <c r="D15" s="1" t="str">
        <f>m!G22</f>
        <v>г.Пролетарское</v>
      </c>
      <c r="E15" s="1" t="str">
        <f ca="1">m!H22</f>
        <v>М-до 15</v>
      </c>
      <c r="F15" s="1">
        <f>m!K22</f>
        <v>12240</v>
      </c>
      <c r="G15" s="2">
        <v>3</v>
      </c>
    </row>
    <row r="16" spans="1:8">
      <c r="A16" s="6">
        <f>m!M23</f>
        <v>22</v>
      </c>
      <c r="B16" s="6">
        <f>m!A23</f>
        <v>57</v>
      </c>
      <c r="C16" s="1" t="str">
        <f>CONCATENATE(m!B23," ",m!C23," ",m!D23)</f>
        <v>Антоненко Павел Владимирович</v>
      </c>
      <c r="D16" s="1" t="str">
        <f>m!G23</f>
        <v>г.Нальчик</v>
      </c>
      <c r="E16" s="1" t="str">
        <f ca="1">m!H23</f>
        <v>М-18</v>
      </c>
      <c r="F16" s="1">
        <f>m!K23</f>
        <v>12060</v>
      </c>
      <c r="G16" s="2">
        <f>m!L11</f>
        <v>1</v>
      </c>
    </row>
    <row r="17" spans="1:8">
      <c r="A17" s="6">
        <f>m!M24</f>
        <v>23</v>
      </c>
      <c r="B17" s="6">
        <f>m!A24</f>
        <v>15</v>
      </c>
      <c r="C17" s="1" t="str">
        <f>CONCATENATE(m!B24," ",m!C24," ",m!D24)</f>
        <v>Дидык Владимир Александрович</v>
      </c>
      <c r="D17" s="1" t="str">
        <f>m!G24</f>
        <v>г.Москва</v>
      </c>
      <c r="E17" s="1" t="str">
        <f ca="1">m!H24</f>
        <v>М-70</v>
      </c>
      <c r="F17" s="1">
        <f>m!K24</f>
        <v>11948</v>
      </c>
      <c r="G17" s="2">
        <f>m!L20</f>
        <v>3</v>
      </c>
    </row>
    <row r="18" spans="1:8">
      <c r="A18" s="6">
        <f>m!M25</f>
        <v>24</v>
      </c>
      <c r="B18" s="6">
        <f>m!A25</f>
        <v>73</v>
      </c>
      <c r="C18" s="1" t="str">
        <f>CONCATENATE(m!B25," ",m!C25," ",m!D25)</f>
        <v>Лупандин Сергей Владимирович</v>
      </c>
      <c r="D18" s="1" t="str">
        <f>m!G25</f>
        <v>г.Прохладный</v>
      </c>
      <c r="E18" s="1" t="str">
        <f ca="1">m!H25</f>
        <v>М-18</v>
      </c>
      <c r="F18" s="1">
        <f>m!K25</f>
        <v>11940</v>
      </c>
      <c r="G18" s="2">
        <f>m!L13</f>
        <v>3</v>
      </c>
    </row>
    <row r="19" spans="1:8">
      <c r="A19" s="6">
        <f>m!M26</f>
        <v>25</v>
      </c>
      <c r="B19" s="6">
        <f>m!A26</f>
        <v>55</v>
      </c>
      <c r="C19" s="1" t="str">
        <f>CONCATENATE(m!B26," ",m!C26," ",m!D26)</f>
        <v>Кутепов Евгений Константинович</v>
      </c>
      <c r="D19" s="1" t="str">
        <f>m!G26</f>
        <v>г.Нальчик</v>
      </c>
      <c r="E19" s="1" t="str">
        <f ca="1">m!H26</f>
        <v>М-18</v>
      </c>
      <c r="F19" s="1">
        <f>m!K26</f>
        <v>11810</v>
      </c>
      <c r="G19" s="2">
        <v>4</v>
      </c>
      <c r="H19">
        <v>5</v>
      </c>
    </row>
    <row r="20" spans="1:8">
      <c r="A20" s="6">
        <f>m!M27</f>
        <v>26</v>
      </c>
      <c r="B20" s="6">
        <f>m!A27</f>
        <v>23</v>
      </c>
      <c r="C20" s="1" t="str">
        <f>CONCATENATE(m!B27," ",m!C27," ",m!D27)</f>
        <v>Бычков Виталий Иванович</v>
      </c>
      <c r="D20" s="1" t="str">
        <f>m!G27</f>
        <v>г.Прохладный</v>
      </c>
      <c r="E20" s="1" t="str">
        <f ca="1">m!H27</f>
        <v>М-18</v>
      </c>
      <c r="F20" s="1">
        <f>m!K27</f>
        <v>11770</v>
      </c>
      <c r="G20" s="2">
        <v>5</v>
      </c>
    </row>
    <row r="21" spans="1:8">
      <c r="A21" s="6">
        <f>m!M28</f>
        <v>27</v>
      </c>
      <c r="B21" s="6">
        <f>m!A28</f>
        <v>84</v>
      </c>
      <c r="C21" s="1" t="str">
        <f>CONCATENATE(m!B28," ",m!C28," ",m!D28)</f>
        <v>Подковыров Олег Геннадьевич</v>
      </c>
      <c r="D21" s="1" t="str">
        <f>m!G28</f>
        <v>г.Прохладный</v>
      </c>
      <c r="E21" s="1" t="str">
        <f ca="1">m!H28</f>
        <v>М-18</v>
      </c>
      <c r="F21" s="1">
        <f>m!K28</f>
        <v>11600</v>
      </c>
      <c r="G21" s="2">
        <v>6</v>
      </c>
    </row>
    <row r="22" spans="1:8">
      <c r="A22" s="6">
        <f>m!M29</f>
        <v>28</v>
      </c>
      <c r="B22" s="6">
        <f>m!A29</f>
        <v>44</v>
      </c>
      <c r="C22" s="1" t="str">
        <f>CONCATENATE(m!B29," ",m!C29," ",m!D29)</f>
        <v>Арутюнян Сергей Вгеревич</v>
      </c>
      <c r="D22" s="1" t="str">
        <f>m!G29</f>
        <v>г.Кисловодск</v>
      </c>
      <c r="E22" s="1" t="str">
        <f ca="1">m!H29</f>
        <v>М-50</v>
      </c>
      <c r="F22" s="1">
        <f>m!K29</f>
        <v>11425</v>
      </c>
      <c r="G22" s="2">
        <f>m!L25</f>
        <v>12</v>
      </c>
    </row>
    <row r="23" spans="1:8">
      <c r="A23" s="6">
        <f>m!M30</f>
        <v>29</v>
      </c>
      <c r="B23" s="6">
        <f>m!A30</f>
        <v>70</v>
      </c>
      <c r="C23" s="1" t="str">
        <f>CONCATENATE(m!B30," ",m!C30," ",m!D30)</f>
        <v>Пшуков Беслан Владимирович</v>
      </c>
      <c r="D23" s="1" t="str">
        <f>m!G30</f>
        <v>г.Прохладный</v>
      </c>
      <c r="E23" s="1" t="str">
        <f ca="1">m!H30</f>
        <v>М-18</v>
      </c>
      <c r="F23" s="1">
        <f>m!K30</f>
        <v>11390</v>
      </c>
      <c r="G23" s="2">
        <v>7</v>
      </c>
    </row>
    <row r="24" spans="1:8">
      <c r="A24" s="6">
        <f>m!M31</f>
        <v>30</v>
      </c>
      <c r="B24" s="6">
        <f>m!A31</f>
        <v>34</v>
      </c>
      <c r="C24" s="1" t="str">
        <f>CONCATENATE(m!B31," ",m!C31," ",m!D31)</f>
        <v>Васютин Владимир Владимирович</v>
      </c>
      <c r="D24" s="1" t="str">
        <f>m!G31</f>
        <v>г.Ессентуки</v>
      </c>
      <c r="E24" s="1" t="str">
        <f ca="1">m!H31</f>
        <v>М-60</v>
      </c>
      <c r="F24" s="1">
        <f>m!K31</f>
        <v>11726</v>
      </c>
      <c r="G24" s="2">
        <f>m!L27</f>
        <v>14</v>
      </c>
    </row>
    <row r="25" spans="1:8">
      <c r="A25" s="6">
        <f>m!M32</f>
        <v>31</v>
      </c>
      <c r="B25" s="6">
        <f>m!A32</f>
        <v>26</v>
      </c>
      <c r="C25" s="1" t="str">
        <f>CONCATENATE(m!B32," ",m!C32," ",m!D32)</f>
        <v>Акименко Владимир Николаевич</v>
      </c>
      <c r="D25" s="1" t="str">
        <f>m!G32</f>
        <v>г.Прималкинское</v>
      </c>
      <c r="E25" s="1" t="str">
        <f ca="1">m!H32</f>
        <v>М-50</v>
      </c>
      <c r="F25" s="1">
        <f>m!K32</f>
        <v>11240</v>
      </c>
      <c r="G25" s="2">
        <f>m!L28</f>
        <v>15</v>
      </c>
    </row>
    <row r="26" spans="1:8">
      <c r="A26" s="6">
        <f>m!M33</f>
        <v>32</v>
      </c>
      <c r="B26" s="6">
        <f>m!A33</f>
        <v>37</v>
      </c>
      <c r="C26" s="1" t="str">
        <f>CONCATENATE(m!B33," ",m!C33," ",m!D33)</f>
        <v>Уткин Даниил Александрович</v>
      </c>
      <c r="D26" s="1" t="str">
        <f>m!G33</f>
        <v>Ставропольский край</v>
      </c>
      <c r="E26" s="1" t="str">
        <f ca="1">m!H33</f>
        <v>М-18</v>
      </c>
      <c r="F26" s="1">
        <f>m!K33</f>
        <v>10850</v>
      </c>
      <c r="G26" s="2">
        <v>8</v>
      </c>
    </row>
    <row r="27" spans="1:8">
      <c r="A27" s="6">
        <f>m!M34</f>
        <v>33</v>
      </c>
      <c r="B27" s="6">
        <f>m!A34</f>
        <v>31</v>
      </c>
      <c r="C27" s="1" t="str">
        <f>CONCATENATE(m!B34," ",m!C34," ",m!D34)</f>
        <v>Климов Сергей Владимирович</v>
      </c>
      <c r="D27" s="1" t="str">
        <f>m!G34</f>
        <v>г.Прохладный</v>
      </c>
      <c r="E27" s="1" t="str">
        <f ca="1">m!H34</f>
        <v>М-до 15</v>
      </c>
      <c r="F27" s="1">
        <f>m!K34</f>
        <v>10800</v>
      </c>
      <c r="G27" s="2">
        <v>4</v>
      </c>
    </row>
    <row r="28" spans="1:8">
      <c r="A28" s="6">
        <f>m!M35</f>
        <v>34</v>
      </c>
      <c r="B28" s="6">
        <f>m!A35</f>
        <v>13</v>
      </c>
      <c r="C28" s="1" t="str">
        <f>CONCATENATE(m!B35," ",m!C35," ",m!D35)</f>
        <v>Холоденко Андрей Григорьевич</v>
      </c>
      <c r="D28" s="1" t="str">
        <f>m!G35</f>
        <v>Невиномыск</v>
      </c>
      <c r="E28" s="1" t="str">
        <f ca="1">m!H35</f>
        <v>М-60</v>
      </c>
      <c r="F28" s="1">
        <f>m!K35</f>
        <v>10665</v>
      </c>
      <c r="G28" s="2">
        <f>m!L31</f>
        <v>1</v>
      </c>
    </row>
    <row r="29" spans="1:8">
      <c r="A29" s="6">
        <f>m!M36</f>
        <v>35</v>
      </c>
      <c r="B29" s="6">
        <f>m!A36</f>
        <v>83</v>
      </c>
      <c r="C29" s="1" t="str">
        <f>CONCATENATE(m!B36," ",m!C36," ",m!D36)</f>
        <v>Модерн Артём Витальевич</v>
      </c>
      <c r="D29" s="1" t="str">
        <f>m!G36</f>
        <v>г.Прохладный</v>
      </c>
      <c r="E29" s="1" t="str">
        <f ca="1">m!H36</f>
        <v>М-15</v>
      </c>
      <c r="F29" s="1">
        <f>m!K36</f>
        <v>10600</v>
      </c>
      <c r="G29" s="2">
        <v>2</v>
      </c>
    </row>
    <row r="30" spans="1:8">
      <c r="A30" s="6">
        <f>m!M37</f>
        <v>36</v>
      </c>
      <c r="B30" s="6">
        <f>m!A37</f>
        <v>69</v>
      </c>
      <c r="C30" s="1" t="str">
        <f>CONCATENATE(m!B37," ",m!C37," ",m!D37)</f>
        <v>Загородников Артём Романович</v>
      </c>
      <c r="D30" s="1" t="str">
        <f>m!G37</f>
        <v>г.Прохладный</v>
      </c>
      <c r="E30" s="1" t="str">
        <f ca="1">m!H37</f>
        <v>М-18</v>
      </c>
      <c r="F30" s="1">
        <f>m!K37</f>
        <v>10480</v>
      </c>
      <c r="G30" s="2">
        <v>9</v>
      </c>
    </row>
    <row r="31" spans="1:8">
      <c r="A31" s="6">
        <f>m!M38</f>
        <v>37</v>
      </c>
      <c r="B31" s="6">
        <f>m!A38</f>
        <v>22</v>
      </c>
      <c r="C31" s="1" t="str">
        <f>CONCATENATE(m!B38," ",m!C38," ",m!D38)</f>
        <v>Мальнев Марк Сергеевич</v>
      </c>
      <c r="D31" s="1" t="str">
        <f>m!G38</f>
        <v>г.Георгиевск</v>
      </c>
      <c r="E31" s="1" t="str">
        <f ca="1">m!H38</f>
        <v>М-до 15</v>
      </c>
      <c r="F31" s="1">
        <f>m!K38</f>
        <v>10431</v>
      </c>
      <c r="G31" s="2">
        <v>5</v>
      </c>
    </row>
    <row r="32" spans="1:8">
      <c r="A32" s="6">
        <f>m!M39</f>
        <v>38</v>
      </c>
      <c r="B32" s="6">
        <f>m!A39</f>
        <v>27</v>
      </c>
      <c r="C32" s="1" t="str">
        <f>CONCATENATE(m!B39," ",m!C39," ",m!D39)</f>
        <v>Самойлов Александр Александрович</v>
      </c>
      <c r="D32" s="1" t="str">
        <f>m!G39</f>
        <v>г.Георгиевск</v>
      </c>
      <c r="E32" s="1" t="str">
        <f ca="1">m!H39</f>
        <v>М-до 15</v>
      </c>
      <c r="F32" s="1">
        <f>m!K39</f>
        <v>10431</v>
      </c>
      <c r="G32" s="2">
        <v>6</v>
      </c>
    </row>
    <row r="33" spans="1:7">
      <c r="A33" s="6">
        <f>m!M40</f>
        <v>39</v>
      </c>
      <c r="B33" s="6">
        <f>m!A40</f>
        <v>52</v>
      </c>
      <c r="C33" s="1" t="str">
        <f>CONCATENATE(m!B40," ",m!C40," ",m!D40)</f>
        <v>Мосейко  Анатолий Андреевич</v>
      </c>
      <c r="D33" s="1" t="str">
        <f>m!G40</f>
        <v>г.Прохладный</v>
      </c>
      <c r="E33" s="1" t="str">
        <f ca="1">m!H40</f>
        <v>М-18</v>
      </c>
      <c r="F33" s="1">
        <f>m!K40</f>
        <v>10405</v>
      </c>
      <c r="G33" s="2">
        <v>10</v>
      </c>
    </row>
    <row r="34" spans="1:7">
      <c r="A34" s="6">
        <f>m!M41</f>
        <v>40</v>
      </c>
      <c r="B34" s="6">
        <f>m!A41</f>
        <v>75</v>
      </c>
      <c r="C34" s="1" t="str">
        <f>CONCATENATE(m!B41," ",m!C41," ",m!D41)</f>
        <v>Антоков Егор Олегович</v>
      </c>
      <c r="D34" s="1" t="str">
        <f>m!G41</f>
        <v>г.Прохладный</v>
      </c>
      <c r="E34" s="1" t="str">
        <f ca="1">m!H41</f>
        <v>М-18</v>
      </c>
      <c r="F34" s="1">
        <f>m!K41</f>
        <v>10400</v>
      </c>
      <c r="G34" s="2">
        <v>11</v>
      </c>
    </row>
    <row r="35" spans="1:7">
      <c r="A35" s="6">
        <f>m!M42</f>
        <v>41</v>
      </c>
      <c r="B35" s="6">
        <f>m!A42</f>
        <v>81</v>
      </c>
      <c r="C35" s="1" t="str">
        <f>CONCATENATE(m!B42," ",m!C42," ",m!D42)</f>
        <v>Береза Федор Николаевич</v>
      </c>
      <c r="D35" s="1" t="str">
        <f>m!G42</f>
        <v>г.Прохладный</v>
      </c>
      <c r="E35" s="1" t="str">
        <f ca="1">m!H42</f>
        <v>М-40</v>
      </c>
      <c r="F35" s="1">
        <f>m!K42</f>
        <v>10400</v>
      </c>
      <c r="G35" s="2">
        <f>m!L38</f>
        <v>5</v>
      </c>
    </row>
    <row r="36" spans="1:7">
      <c r="A36" s="6">
        <f>m!M43</f>
        <v>42</v>
      </c>
      <c r="B36" s="6">
        <f>m!A43</f>
        <v>29</v>
      </c>
      <c r="C36" s="1" t="str">
        <f>CONCATENATE(m!B43," ",m!C43," ",m!D43)</f>
        <v>Машуков Идар Анзорович</v>
      </c>
      <c r="D36" s="1" t="str">
        <f>m!G43</f>
        <v>Лескенский рн с.Аргудан</v>
      </c>
      <c r="E36" s="1" t="str">
        <f ca="1">m!H43</f>
        <v>М-до 15</v>
      </c>
      <c r="F36" s="1">
        <f>m!K43</f>
        <v>10160</v>
      </c>
      <c r="G36" s="2">
        <v>7</v>
      </c>
    </row>
    <row r="37" spans="1:7">
      <c r="A37" s="6">
        <f>m!M44</f>
        <v>43</v>
      </c>
      <c r="B37" s="6">
        <f>m!A44</f>
        <v>46</v>
      </c>
      <c r="C37" s="1" t="str">
        <f>CONCATENATE(m!B44," ",m!C44," ",m!D44)</f>
        <v>Роджабов Искандар Асланович</v>
      </c>
      <c r="D37" s="1" t="str">
        <f>m!G44</f>
        <v>г.Новопокровка</v>
      </c>
      <c r="E37" s="1" t="str">
        <f ca="1">m!H44</f>
        <v>М-15</v>
      </c>
      <c r="F37" s="1">
        <f>m!K44</f>
        <v>10160</v>
      </c>
      <c r="G37" s="2">
        <v>3</v>
      </c>
    </row>
    <row r="38" spans="1:7">
      <c r="A38" s="6">
        <f>m!M45</f>
        <v>44</v>
      </c>
      <c r="B38" s="6">
        <f>m!A45</f>
        <v>50</v>
      </c>
      <c r="C38" s="1" t="str">
        <f>CONCATENATE(m!B45," ",m!C45," ",m!D45)</f>
        <v>Мурадов Аслан Анварович</v>
      </c>
      <c r="D38" s="1" t="str">
        <f>m!G45</f>
        <v>г.Прохладный</v>
      </c>
      <c r="E38" s="1" t="str">
        <f ca="1">m!H45</f>
        <v>М-15</v>
      </c>
      <c r="F38" s="1">
        <f>m!K45</f>
        <v>10160</v>
      </c>
      <c r="G38" s="2">
        <v>3</v>
      </c>
    </row>
    <row r="39" spans="1:7">
      <c r="A39" s="6">
        <f>m!M46</f>
        <v>45</v>
      </c>
      <c r="B39" s="6">
        <f>m!A46</f>
        <v>64</v>
      </c>
      <c r="C39" s="1" t="str">
        <f>CONCATENATE(m!B46," ",m!C46," ",m!D46)</f>
        <v>Дзина Александр Александрович</v>
      </c>
      <c r="D39" s="1" t="str">
        <f>m!G46</f>
        <v>п.Приближный</v>
      </c>
      <c r="E39" s="1" t="str">
        <f ca="1">m!H46</f>
        <v>М-18</v>
      </c>
      <c r="F39" s="1">
        <f>m!K46</f>
        <v>10000</v>
      </c>
      <c r="G39" s="2">
        <v>12</v>
      </c>
    </row>
    <row r="40" spans="1:7">
      <c r="A40" s="6">
        <f>m!M47</f>
        <v>46</v>
      </c>
      <c r="B40" s="6">
        <f>m!A47</f>
        <v>45</v>
      </c>
      <c r="C40" s="1" t="str">
        <f>CONCATENATE(m!B47," ",m!C47," ",m!D47)</f>
        <v>Халилов Ислам Мухамарович</v>
      </c>
      <c r="D40" s="1" t="str">
        <f>m!G47</f>
        <v>г.Прохладный</v>
      </c>
      <c r="E40" s="1" t="str">
        <f ca="1">m!H47</f>
        <v>М-18</v>
      </c>
      <c r="F40" s="1">
        <f>m!K47</f>
        <v>9780</v>
      </c>
      <c r="G40" s="2">
        <v>13</v>
      </c>
    </row>
    <row r="41" spans="1:7">
      <c r="A41" s="6">
        <f>m!M48</f>
        <v>47</v>
      </c>
      <c r="B41" s="6">
        <f>m!A48</f>
        <v>76</v>
      </c>
      <c r="C41" s="1" t="str">
        <f>CONCATENATE(m!B48," ",m!C48," ",m!D48)</f>
        <v>Дьяченко Виктор Иванович</v>
      </c>
      <c r="D41" s="1" t="str">
        <f>m!G48</f>
        <v>ст.Екатериноградская</v>
      </c>
      <c r="E41" s="1" t="str">
        <f ca="1">m!H48</f>
        <v>М-50</v>
      </c>
      <c r="F41" s="1">
        <f>m!K48</f>
        <v>9648</v>
      </c>
      <c r="G41" s="2">
        <f>m!L44</f>
        <v>5</v>
      </c>
    </row>
    <row r="42" spans="1:7">
      <c r="A42" s="6">
        <f>m!M49</f>
        <v>48</v>
      </c>
      <c r="B42" s="6">
        <f>m!A49</f>
        <v>49</v>
      </c>
      <c r="C42" s="1" t="str">
        <f>CONCATENATE(m!B49," ",m!C49," ",m!D49)</f>
        <v>Кесель Юрий Александрович</v>
      </c>
      <c r="D42" s="1" t="str">
        <f>m!G49</f>
        <v>г.Моздок</v>
      </c>
      <c r="E42" s="1" t="str">
        <f ca="1">m!H49</f>
        <v>М-18</v>
      </c>
      <c r="F42" s="1">
        <f>m!K49</f>
        <v>9480</v>
      </c>
      <c r="G42" s="2">
        <v>14</v>
      </c>
    </row>
    <row r="43" spans="1:7">
      <c r="A43" s="6">
        <f>m!M50</f>
        <v>49</v>
      </c>
      <c r="B43" s="6">
        <f>m!A50</f>
        <v>38</v>
      </c>
      <c r="C43" s="1" t="str">
        <f>CONCATENATE(m!B50," ",m!C50," ",m!D50)</f>
        <v>Пахомов Матвей Николаевич</v>
      </c>
      <c r="D43" s="1" t="str">
        <f>m!G50</f>
        <v>с.Пролетарское</v>
      </c>
      <c r="E43" s="1" t="str">
        <f ca="1">m!H50</f>
        <v>М-до 15</v>
      </c>
      <c r="F43" s="1">
        <f>m!K50</f>
        <v>9200</v>
      </c>
      <c r="G43" s="2">
        <v>8</v>
      </c>
    </row>
    <row r="44" spans="1:7">
      <c r="A44" s="6">
        <f>m!M51</f>
        <v>50</v>
      </c>
      <c r="B44" s="6">
        <f>m!A51</f>
        <v>60</v>
      </c>
      <c r="C44" s="1" t="str">
        <f>CONCATENATE(m!B51," ",m!C51," ",m!D51)</f>
        <v>Леонтьев Виталий Александрович</v>
      </c>
      <c r="D44" s="1" t="str">
        <f>m!G51</f>
        <v>г.Прохладный</v>
      </c>
      <c r="E44" s="1" t="str">
        <f ca="1">m!H51</f>
        <v>М-18</v>
      </c>
      <c r="F44" s="1">
        <f>m!K51</f>
        <v>9130</v>
      </c>
      <c r="G44" s="2">
        <v>15</v>
      </c>
    </row>
    <row r="45" spans="1:7">
      <c r="A45" s="6">
        <f>m!M52</f>
        <v>51</v>
      </c>
      <c r="B45" s="6">
        <f>m!A52</f>
        <v>82</v>
      </c>
      <c r="C45" s="1" t="str">
        <f>CONCATENATE(m!B52," ",m!C52," ",m!D52)</f>
        <v>Фаулов Али аносаевич</v>
      </c>
      <c r="D45" s="1" t="str">
        <f>m!G52</f>
        <v>г.Прохладный</v>
      </c>
      <c r="E45" s="1" t="str">
        <f ca="1">m!H52</f>
        <v>М-до 15</v>
      </c>
      <c r="F45" s="1">
        <f>m!K52</f>
        <v>8213</v>
      </c>
      <c r="G45" s="2">
        <v>9</v>
      </c>
    </row>
    <row r="46" spans="1:7">
      <c r="A46" s="6">
        <f>m!M53</f>
        <v>52</v>
      </c>
      <c r="B46" s="6">
        <f>m!A53</f>
        <v>21</v>
      </c>
      <c r="C46" s="1" t="str">
        <f>CONCATENATE(m!B53," ",m!C53," ",m!D53)</f>
        <v>Дубатовка Алексей Павлович</v>
      </c>
      <c r="D46" s="1" t="str">
        <f>m!G53</f>
        <v>г.Ессентуки</v>
      </c>
      <c r="E46" s="1" t="str">
        <f ca="1">m!H53</f>
        <v>М-70</v>
      </c>
      <c r="F46" s="1">
        <f>m!K53</f>
        <v>7200</v>
      </c>
      <c r="G46" s="2">
        <f>m!L49</f>
        <v>23</v>
      </c>
    </row>
    <row r="47" spans="1:7">
      <c r="A47" s="6">
        <f>m!M54</f>
        <v>53</v>
      </c>
      <c r="B47" s="6">
        <f>m!A54</f>
        <v>41</v>
      </c>
      <c r="C47" s="1" t="str">
        <f>CONCATENATE(m!B54," ",m!C54," ",m!D54)</f>
        <v>Попович  Даниил Юрьевич</v>
      </c>
      <c r="D47" s="1" t="str">
        <f>m!G54</f>
        <v>г.Прохладный</v>
      </c>
      <c r="E47" s="1" t="str">
        <f ca="1">m!H54</f>
        <v>М-до 15</v>
      </c>
      <c r="F47" s="1">
        <f>m!K54</f>
        <v>6500</v>
      </c>
      <c r="G47" s="2">
        <v>10</v>
      </c>
    </row>
    <row r="48" spans="1:7">
      <c r="A48" s="6">
        <f>m!M55</f>
        <v>54</v>
      </c>
      <c r="B48" s="6">
        <f>m!A55</f>
        <v>71</v>
      </c>
      <c r="C48" s="1" t="str">
        <f>CONCATENATE(m!B55," ",m!C55," ",m!D55)</f>
        <v>Пономарёв Юрий Викторович</v>
      </c>
      <c r="D48" s="1" t="str">
        <f>m!G55</f>
        <v>г.Майский</v>
      </c>
      <c r="E48" s="1" t="str">
        <f ca="1">m!H55</f>
        <v>М-18</v>
      </c>
      <c r="F48" s="1">
        <f>m!K55</f>
        <v>6000</v>
      </c>
      <c r="G48" s="2">
        <v>16</v>
      </c>
    </row>
    <row r="49" spans="1:7">
      <c r="A49" s="6">
        <f>m!M56</f>
        <v>55</v>
      </c>
      <c r="B49" s="6">
        <f>m!A56</f>
        <v>43</v>
      </c>
      <c r="C49" s="1" t="str">
        <f>CONCATENATE(m!B56," ",m!C56," ",m!D56)</f>
        <v>Шишлов Федор Романович</v>
      </c>
      <c r="D49" s="1" t="str">
        <f>m!G56</f>
        <v>Ставропольский край</v>
      </c>
      <c r="E49" s="1" t="str">
        <f ca="1">m!H56</f>
        <v>М-до 15</v>
      </c>
      <c r="F49" s="1">
        <f>m!K56</f>
        <v>5756</v>
      </c>
      <c r="G49" s="2">
        <v>11</v>
      </c>
    </row>
    <row r="50" spans="1:7">
      <c r="A50" s="6">
        <f>m!M57</f>
        <v>56</v>
      </c>
      <c r="B50" s="6">
        <f>m!A57</f>
        <v>51</v>
      </c>
      <c r="C50" s="1" t="str">
        <f>CONCATENATE(m!B57," ",m!C57," ",m!D57)</f>
        <v>Ахматов Эльдар Радионович</v>
      </c>
      <c r="D50" s="1" t="str">
        <f>m!G57</f>
        <v>г.Прохладный</v>
      </c>
      <c r="E50" s="1" t="str">
        <f ca="1">m!H57</f>
        <v>М-18</v>
      </c>
      <c r="F50" s="1">
        <f>m!K57</f>
        <v>5200</v>
      </c>
      <c r="G50" s="2">
        <v>17</v>
      </c>
    </row>
    <row r="51" spans="1:7">
      <c r="A51" s="6">
        <f>m!M58</f>
        <v>57</v>
      </c>
      <c r="B51" s="6">
        <f>m!A58</f>
        <v>62</v>
      </c>
      <c r="C51" s="1" t="str">
        <f>CONCATENATE(m!B58," ",m!C58," ",m!D58)</f>
        <v>Квевашвили Валико Сергеевич</v>
      </c>
      <c r="D51" s="1" t="str">
        <f>m!G58</f>
        <v>г.Прохладный</v>
      </c>
      <c r="E51" s="1" t="str">
        <f ca="1">m!H58</f>
        <v>М-18</v>
      </c>
      <c r="F51" s="1">
        <f>m!K58</f>
        <v>4800</v>
      </c>
      <c r="G51" s="2">
        <v>18</v>
      </c>
    </row>
    <row r="52" spans="1:7" ht="17.25" customHeight="1">
      <c r="A52" s="6">
        <f>m!M59</f>
        <v>58</v>
      </c>
      <c r="B52" s="6">
        <f>m!A59</f>
        <v>61</v>
      </c>
      <c r="C52" s="1" t="str">
        <f>CONCATENATE(m!B59," ",m!C59," ",m!D59)</f>
        <v>Дахов Астемир Леонович</v>
      </c>
      <c r="D52" s="1" t="str">
        <f>m!G59</f>
        <v>г.Прохладный</v>
      </c>
      <c r="E52" s="1" t="str">
        <f ca="1">m!H59</f>
        <v>М-18</v>
      </c>
      <c r="F52" s="1">
        <f>m!K59</f>
        <v>4000</v>
      </c>
      <c r="G52" s="2">
        <v>19</v>
      </c>
    </row>
    <row r="53" spans="1:7">
      <c r="A53" s="6">
        <f>m!M60</f>
        <v>59</v>
      </c>
      <c r="B53" s="6">
        <f>m!A60</f>
        <v>28</v>
      </c>
      <c r="C53" s="1" t="str">
        <f>CONCATENATE(m!B60," ",m!C60," ",m!D60)</f>
        <v>Балан Артур Анатольевич</v>
      </c>
      <c r="D53" s="1" t="str">
        <f>m!G60</f>
        <v>с.Прималкинское</v>
      </c>
      <c r="E53" s="1" t="str">
        <f ca="1">m!H60</f>
        <v>М-18</v>
      </c>
      <c r="F53" s="1">
        <f>m!K60</f>
        <v>3200</v>
      </c>
      <c r="G53" s="2">
        <v>20</v>
      </c>
    </row>
    <row r="54" spans="1:7">
      <c r="A54" s="6">
        <f>m!M61</f>
        <v>60</v>
      </c>
      <c r="B54" s="6">
        <f>m!A61</f>
        <v>68</v>
      </c>
      <c r="C54" s="1" t="str">
        <f>CONCATENATE(m!B61," ",m!C61," ",m!D61)</f>
        <v>Голубев Евгений Юрьевич</v>
      </c>
      <c r="D54" s="1" t="str">
        <f>m!G61</f>
        <v>г.Прохладный</v>
      </c>
      <c r="E54" s="1" t="str">
        <f ca="1">m!H61</f>
        <v>М-18</v>
      </c>
      <c r="F54" s="1">
        <f>m!K61</f>
        <v>2400</v>
      </c>
      <c r="G54" s="2">
        <v>21</v>
      </c>
    </row>
    <row r="55" spans="1:7">
      <c r="A55" s="6">
        <f>m!M62</f>
        <v>61</v>
      </c>
      <c r="B55" s="6">
        <f>m!A62</f>
        <v>36</v>
      </c>
      <c r="C55" s="1" t="str">
        <f>CONCATENATE(m!B62," ",m!C62," ",m!D62)</f>
        <v>Магомедов Магомеджи Рабазанович</v>
      </c>
      <c r="D55" s="1" t="str">
        <f>m!G62</f>
        <v>Ставропольский край</v>
      </c>
      <c r="E55" s="1" t="str">
        <f ca="1">m!H62</f>
        <v>М-18</v>
      </c>
      <c r="F55" s="1">
        <f>m!K62</f>
        <v>0</v>
      </c>
      <c r="G55" s="2">
        <v>22</v>
      </c>
    </row>
    <row r="56" spans="1:7">
      <c r="B56" s="36" t="s">
        <v>165</v>
      </c>
      <c r="C56" s="36"/>
      <c r="D56" s="36"/>
      <c r="E56" s="36"/>
      <c r="F56" s="36"/>
      <c r="G56" s="36"/>
    </row>
  </sheetData>
  <autoFilter ref="A6:G56">
    <filterColumn colId="4"/>
    <sortState ref="A7:G64">
      <sortCondition descending="1" ref="F6:F66"/>
    </sortState>
  </autoFilter>
  <sortState ref="A7:G95">
    <sortCondition ref="A7:A95"/>
  </sortState>
  <mergeCells count="5">
    <mergeCell ref="A4:G4"/>
    <mergeCell ref="A3:G3"/>
    <mergeCell ref="A2:G2"/>
    <mergeCell ref="A1:G1"/>
    <mergeCell ref="B56:G5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4" sqref="C44"/>
    </sheetView>
  </sheetViews>
  <sheetFormatPr defaultRowHeight="15"/>
  <cols>
    <col min="1" max="1" width="6.140625" style="4" customWidth="1"/>
    <col min="2" max="2" width="9.140625" style="4" customWidth="1"/>
    <col min="3" max="3" width="34" customWidth="1"/>
    <col min="4" max="4" width="18.5703125" customWidth="1"/>
    <col min="5" max="5" width="10.28515625" customWidth="1"/>
    <col min="6" max="6" width="9.140625" customWidth="1"/>
    <col min="7" max="7" width="7.7109375" customWidth="1"/>
  </cols>
  <sheetData>
    <row r="1" spans="1:7" ht="18.75">
      <c r="A1" s="35" t="s">
        <v>227</v>
      </c>
      <c r="B1" s="35"/>
      <c r="C1" s="35"/>
      <c r="D1" s="35"/>
      <c r="E1" s="35"/>
      <c r="F1" s="35"/>
      <c r="G1" s="35"/>
    </row>
    <row r="2" spans="1:7">
      <c r="A2" s="34" t="s">
        <v>226</v>
      </c>
      <c r="B2" s="34"/>
      <c r="C2" s="34"/>
      <c r="D2" s="34"/>
      <c r="E2" s="34"/>
      <c r="F2" s="34"/>
      <c r="G2" s="34"/>
    </row>
    <row r="3" spans="1:7">
      <c r="A3" s="33" t="s">
        <v>22</v>
      </c>
      <c r="B3" s="33"/>
      <c r="C3" s="33"/>
      <c r="D3" s="33"/>
      <c r="E3" s="33"/>
      <c r="F3" s="33"/>
      <c r="G3" s="33"/>
    </row>
    <row r="4" spans="1:7">
      <c r="A4" s="33" t="s">
        <v>163</v>
      </c>
      <c r="B4" s="33"/>
      <c r="C4" s="33"/>
      <c r="D4" s="33"/>
      <c r="E4" s="33"/>
      <c r="F4" s="33"/>
      <c r="G4" s="33"/>
    </row>
    <row r="6" spans="1:7" s="3" customFormat="1" ht="25.5">
      <c r="A6" s="5" t="s">
        <v>23</v>
      </c>
      <c r="B6" s="5" t="s">
        <v>10</v>
      </c>
      <c r="C6" s="5" t="s">
        <v>24</v>
      </c>
      <c r="D6" s="5" t="s">
        <v>4</v>
      </c>
      <c r="E6" s="5" t="s">
        <v>5</v>
      </c>
      <c r="F6" s="5" t="s">
        <v>25</v>
      </c>
      <c r="G6" s="5" t="s">
        <v>11</v>
      </c>
    </row>
    <row r="7" spans="1:7">
      <c r="A7" s="6">
        <f>f!M8</f>
        <v>8</v>
      </c>
      <c r="B7" s="6">
        <f>f!A8</f>
        <v>65</v>
      </c>
      <c r="C7" s="1" t="str">
        <f>CONCATENATE(f!B8," ",f!C8," ",f!D8)</f>
        <v>Ельчугина Валерия Сергеевна</v>
      </c>
      <c r="D7" s="1" t="str">
        <f>f!G8</f>
        <v>г.Майский</v>
      </c>
      <c r="E7" s="1" t="str">
        <f ca="1">f!H8</f>
        <v>М-15</v>
      </c>
      <c r="F7" s="1">
        <f>f!K8</f>
        <v>10540</v>
      </c>
      <c r="G7" s="1">
        <v>2</v>
      </c>
    </row>
    <row r="8" spans="1:7">
      <c r="A8" s="6">
        <f>f!M16</f>
        <v>4</v>
      </c>
      <c r="B8" s="6">
        <f>f!A16</f>
        <v>12</v>
      </c>
      <c r="C8" s="1" t="str">
        <f>CONCATENATE(f!B16," ",f!C16," ",f!D16)</f>
        <v>Мещанинова Ольга Павловна</v>
      </c>
      <c r="D8" s="1" t="str">
        <f>f!G16</f>
        <v>г.Прохдладный</v>
      </c>
      <c r="E8" s="1" t="str">
        <f ca="1">f!H16</f>
        <v>М-15</v>
      </c>
      <c r="F8" s="1">
        <f>f!K16</f>
        <v>11320</v>
      </c>
      <c r="G8" s="1">
        <v>1</v>
      </c>
    </row>
    <row r="9" spans="1:7">
      <c r="A9" s="6">
        <f>f!M11</f>
        <v>1</v>
      </c>
      <c r="B9" s="6">
        <f>f!A11</f>
        <v>53</v>
      </c>
      <c r="C9" s="1" t="str">
        <f>CONCATENATE(f!B11," ",f!C11," ",f!D11)</f>
        <v>Кузина Галина Васильевна</v>
      </c>
      <c r="D9" s="1" t="str">
        <f>f!G11</f>
        <v>г.Георгиевск</v>
      </c>
      <c r="E9" s="1" t="str">
        <f ca="1">f!H11</f>
        <v>М-18</v>
      </c>
      <c r="F9" s="1">
        <f>f!K11</f>
        <v>12575</v>
      </c>
      <c r="G9" s="1">
        <v>1</v>
      </c>
    </row>
    <row r="10" spans="1:7">
      <c r="A10" s="6">
        <f>f!M7</f>
        <v>5</v>
      </c>
      <c r="B10" s="6">
        <f>f!A7</f>
        <v>66</v>
      </c>
      <c r="C10" s="1" t="str">
        <f>CONCATENATE(f!B7," ",f!C7," ",f!D7)</f>
        <v>Сорокина Юлия Андреевна</v>
      </c>
      <c r="D10" s="1" t="str">
        <f>f!G7</f>
        <v>г.Майский</v>
      </c>
      <c r="E10" s="1" t="str">
        <f ca="1">f!H7</f>
        <v>М-до 15</v>
      </c>
      <c r="F10" s="1">
        <f>f!K7</f>
        <v>11160</v>
      </c>
      <c r="G10" s="1">
        <v>1</v>
      </c>
    </row>
    <row r="11" spans="1:7">
      <c r="A11" s="6">
        <f>f!M17</f>
        <v>2</v>
      </c>
      <c r="B11" s="6">
        <f>f!A17</f>
        <v>85</v>
      </c>
      <c r="C11" s="1" t="str">
        <f>CONCATENATE(f!B17," ",f!C17," ",f!D17)</f>
        <v>Мещерякова Елена Михайловна</v>
      </c>
      <c r="D11" s="1" t="str">
        <f>f!G17</f>
        <v>г.Прохладный</v>
      </c>
      <c r="E11" s="1" t="str">
        <f ca="1">f!H17</f>
        <v>М-18</v>
      </c>
      <c r="F11" s="1">
        <f>f!K17</f>
        <v>12230</v>
      </c>
      <c r="G11" s="1">
        <v>2</v>
      </c>
    </row>
    <row r="12" spans="1:7">
      <c r="A12" s="6">
        <f>f!M6</f>
        <v>3</v>
      </c>
      <c r="B12" s="6">
        <f>f!A6</f>
        <v>25</v>
      </c>
      <c r="C12" s="1" t="str">
        <f>CONCATENATE(f!B6," ",f!C6," ",f!D6)</f>
        <v>Самойллова Натальия Александова</v>
      </c>
      <c r="D12" s="1" t="str">
        <f>f!G6</f>
        <v>г.Георгиевск</v>
      </c>
      <c r="E12" s="1" t="str">
        <f ca="1">f!H6</f>
        <v>М-18</v>
      </c>
      <c r="F12" s="1">
        <f>f!K6</f>
        <v>11980</v>
      </c>
      <c r="G12" s="1">
        <v>3</v>
      </c>
    </row>
    <row r="13" spans="1:7">
      <c r="A13" s="6">
        <f>f!M13</f>
        <v>6</v>
      </c>
      <c r="B13" s="6">
        <f>f!A13</f>
        <v>16</v>
      </c>
      <c r="C13" s="1" t="str">
        <f>CONCATENATE(f!B13," ",f!C13," ",f!D13)</f>
        <v>Гавриш Алёна Сергеевна</v>
      </c>
      <c r="D13" s="1" t="str">
        <f>f!G13</f>
        <v>с.Янтарное</v>
      </c>
      <c r="E13" s="1" t="str">
        <f ca="1">f!H13</f>
        <v>М-18</v>
      </c>
      <c r="F13" s="1">
        <f>f!K13</f>
        <v>11100</v>
      </c>
      <c r="G13" s="1">
        <v>4</v>
      </c>
    </row>
    <row r="14" spans="1:7">
      <c r="A14" s="6">
        <f>f!M3</f>
        <v>13</v>
      </c>
      <c r="B14" s="6">
        <f>f!A3</f>
        <v>18</v>
      </c>
      <c r="C14" s="1" t="str">
        <f>CONCATENATE(f!B3," ",f!C3," ",f!D3)</f>
        <v>Мазная Ирина Михайлвна</v>
      </c>
      <c r="D14" s="1" t="str">
        <f>f!G3</f>
        <v>г.Прохладный</v>
      </c>
      <c r="E14" s="1" t="str">
        <f ca="1">f!H3</f>
        <v>М-40</v>
      </c>
      <c r="F14" s="1">
        <f>f!K3</f>
        <v>7923</v>
      </c>
      <c r="G14" s="1">
        <v>1</v>
      </c>
    </row>
    <row r="15" spans="1:7">
      <c r="A15" s="6">
        <f>f!M5</f>
        <v>11</v>
      </c>
      <c r="B15" s="6">
        <f>f!A5</f>
        <v>20</v>
      </c>
      <c r="C15" s="1" t="str">
        <f>CONCATENATE(f!B5," ",f!C5," ",f!D5)</f>
        <v>Шведова Татьяна Аександрова</v>
      </c>
      <c r="D15" s="1" t="str">
        <f>f!G5</f>
        <v>г.Невинмыск</v>
      </c>
      <c r="E15" s="1" t="str">
        <f ca="1">f!H5</f>
        <v>М-50</v>
      </c>
      <c r="F15" s="1">
        <f>f!K5</f>
        <v>8090</v>
      </c>
      <c r="G15" s="1">
        <v>1</v>
      </c>
    </row>
    <row r="16" spans="1:7">
      <c r="A16" s="6">
        <f>f!M4</f>
        <v>16</v>
      </c>
      <c r="B16" s="6">
        <f>f!A4</f>
        <v>19</v>
      </c>
      <c r="C16" s="1" t="str">
        <f>CONCATENATE(f!B4," ",f!C4," ",f!D4)</f>
        <v>Ульшина Мария Григорьена</v>
      </c>
      <c r="D16" s="1" t="str">
        <f>f!G4</f>
        <v>г.Невинмыск</v>
      </c>
      <c r="E16" s="1" t="str">
        <f ca="1">f!H4</f>
        <v>М-70</v>
      </c>
      <c r="F16" s="1">
        <f>f!K4</f>
        <v>6210</v>
      </c>
      <c r="G16" s="1">
        <v>2</v>
      </c>
    </row>
    <row r="17" spans="1:7">
      <c r="A17" s="6">
        <f>f!M14</f>
        <v>14</v>
      </c>
      <c r="B17" s="6">
        <f>f!A14</f>
        <v>33</v>
      </c>
      <c r="C17" s="1" t="str">
        <f>CONCATENATE(f!B14," ",f!C14," ",f!D14)</f>
        <v>Васютина Алесандра Карниовна</v>
      </c>
      <c r="D17" s="1" t="str">
        <f>f!G14</f>
        <v>г.Ессентуки</v>
      </c>
      <c r="E17" s="1" t="str">
        <f ca="1">f!H14</f>
        <v>М-70</v>
      </c>
      <c r="F17" s="1">
        <f>f!K14</f>
        <v>7510</v>
      </c>
      <c r="G17" s="1">
        <v>1</v>
      </c>
    </row>
    <row r="18" spans="1:7">
      <c r="A18" s="6">
        <f>f!M12</f>
        <v>7</v>
      </c>
      <c r="B18" s="6">
        <f>f!A12</f>
        <v>42</v>
      </c>
      <c r="C18" s="1" t="str">
        <f>CONCATENATE(f!B12," ",f!C12," ",f!D12)</f>
        <v>Попович Софья Юрьевна</v>
      </c>
      <c r="D18" s="1" t="str">
        <f>f!G12</f>
        <v>г.Прохладный</v>
      </c>
      <c r="E18" s="1" t="str">
        <f ca="1">f!H12</f>
        <v>М-до 15</v>
      </c>
      <c r="F18" s="1">
        <f>f!K12</f>
        <v>10825</v>
      </c>
      <c r="G18" s="1">
        <v>2</v>
      </c>
    </row>
    <row r="19" spans="1:7">
      <c r="A19" s="6">
        <f>f!M10</f>
        <v>9</v>
      </c>
      <c r="B19" s="6">
        <f>f!A10</f>
        <v>78</v>
      </c>
      <c r="C19" s="1" t="str">
        <f>CONCATENATE(f!B10," ",f!C10," ",f!D10)</f>
        <v>Муравская Ярослава Сергеевна</v>
      </c>
      <c r="D19" s="1" t="str">
        <f>f!G10</f>
        <v>г.Пррохладый</v>
      </c>
      <c r="E19" s="1" t="str">
        <f ca="1">f!H10</f>
        <v>М-до 15</v>
      </c>
      <c r="F19" s="1">
        <f>f!K10</f>
        <v>9230</v>
      </c>
      <c r="G19" s="1">
        <v>3</v>
      </c>
    </row>
    <row r="20" spans="1:7">
      <c r="A20" s="6">
        <f>f!M15</f>
        <v>10</v>
      </c>
      <c r="B20" s="6">
        <f>f!A15</f>
        <v>47</v>
      </c>
      <c r="C20" s="1" t="str">
        <f>CONCATENATE(f!B15," ",f!C15," ",f!D15)</f>
        <v>Барагунова Камилла Анатольевна</v>
      </c>
      <c r="D20" s="1" t="str">
        <f>f!G15</f>
        <v>г.Нальчик</v>
      </c>
      <c r="E20" s="1" t="str">
        <f ca="1">f!H15</f>
        <v>М-до 15</v>
      </c>
      <c r="F20" s="1">
        <f>f!K15</f>
        <v>9210</v>
      </c>
      <c r="G20" s="1">
        <v>4</v>
      </c>
    </row>
    <row r="21" spans="1:7">
      <c r="A21" s="6">
        <f>f!M2</f>
        <v>12</v>
      </c>
      <c r="B21" s="6">
        <f>f!A2</f>
        <v>17</v>
      </c>
      <c r="C21" s="1" t="str">
        <f>CONCATENATE(f!B2," ",f!C2," ",f!D2)</f>
        <v>Мазная Ольга Михайлона</v>
      </c>
      <c r="D21" s="1" t="str">
        <f>f!G2</f>
        <v>г.Прохладный</v>
      </c>
      <c r="E21" s="1" t="str">
        <f ca="1">f!H2</f>
        <v>М-до 15</v>
      </c>
      <c r="F21" s="1">
        <f>f!K2</f>
        <v>7930</v>
      </c>
      <c r="G21" s="1">
        <v>5</v>
      </c>
    </row>
    <row r="22" spans="1:7">
      <c r="A22" s="6">
        <f>f!M9</f>
        <v>15</v>
      </c>
      <c r="B22" s="6">
        <f>f!A9</f>
        <v>80</v>
      </c>
      <c r="C22" s="1" t="str">
        <f>CONCATENATE(f!B9," ",f!C9," ",f!D9)</f>
        <v>Антоненко Дарья Павловна</v>
      </c>
      <c r="D22" s="1" t="str">
        <f>f!G9</f>
        <v>г.Нальчик</v>
      </c>
      <c r="E22" s="1" t="str">
        <f ca="1">f!H9</f>
        <v>М-до 15</v>
      </c>
      <c r="F22" s="1">
        <f>f!K9</f>
        <v>6360</v>
      </c>
      <c r="G22" s="1">
        <v>6</v>
      </c>
    </row>
    <row r="23" spans="1:7">
      <c r="A23" s="64"/>
      <c r="B23" s="63"/>
      <c r="C23" s="63"/>
      <c r="D23" s="63"/>
      <c r="E23" s="63"/>
      <c r="F23" s="63"/>
      <c r="G23" s="62"/>
    </row>
    <row r="24" spans="1:7">
      <c r="A24" s="61"/>
      <c r="B24" s="60"/>
      <c r="C24" s="60"/>
      <c r="D24" s="60"/>
      <c r="E24" s="60"/>
      <c r="F24" s="60"/>
      <c r="G24" s="59"/>
    </row>
    <row r="25" spans="1:7">
      <c r="A25" s="58" t="s">
        <v>225</v>
      </c>
      <c r="B25" s="57"/>
      <c r="C25" s="57"/>
      <c r="D25" s="57"/>
      <c r="E25" s="57"/>
      <c r="F25" s="57"/>
      <c r="G25" s="56"/>
    </row>
  </sheetData>
  <autoFilter ref="A6:G22">
    <filterColumn colId="4"/>
    <sortState ref="A9:G13">
      <sortCondition ref="G6:G22"/>
    </sortState>
  </autoFilter>
  <mergeCells count="6">
    <mergeCell ref="A4:G4"/>
    <mergeCell ref="A3:G3"/>
    <mergeCell ref="A2:G2"/>
    <mergeCell ref="A1:G1"/>
    <mergeCell ref="A25:G25"/>
    <mergeCell ref="A23:G2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M89"/>
  <sheetViews>
    <sheetView workbookViewId="0">
      <pane xSplit="4" ySplit="1" topLeftCell="E38" activePane="bottomRight" state="frozen"/>
      <selection pane="topRight" activeCell="E1" sqref="E1"/>
      <selection pane="bottomLeft" activeCell="A2" sqref="A2"/>
      <selection pane="bottomRight" activeCell="C94" sqref="C94"/>
    </sheetView>
  </sheetViews>
  <sheetFormatPr defaultRowHeight="12.75"/>
  <cols>
    <col min="1" max="1" width="10.28515625" style="19" customWidth="1"/>
    <col min="2" max="2" width="13.42578125" style="16" customWidth="1"/>
    <col min="3" max="3" width="10.28515625" style="16" customWidth="1"/>
    <col min="4" max="4" width="13.28515625" style="16" customWidth="1"/>
    <col min="5" max="5" width="10.5703125" style="16" customWidth="1"/>
    <col min="6" max="6" width="8.28515625" style="20" customWidth="1"/>
    <col min="7" max="7" width="13.42578125" style="16" customWidth="1"/>
    <col min="8" max="8" width="7.28515625" style="16" customWidth="1"/>
    <col min="9" max="9" width="6.7109375" style="16" customWidth="1"/>
    <col min="10" max="10" width="8.28515625" style="16" customWidth="1"/>
    <col min="11" max="11" width="9.140625" style="16" customWidth="1"/>
    <col min="12" max="12" width="7.85546875" style="19" customWidth="1"/>
    <col min="13" max="13" width="10.28515625" style="19" customWidth="1"/>
    <col min="14" max="16384" width="9.140625" style="16"/>
  </cols>
  <sheetData>
    <row r="1" spans="1:13" s="9" customFormat="1" ht="76.5">
      <c r="A1" s="7" t="s">
        <v>10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12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11</v>
      </c>
      <c r="M1" s="7" t="s">
        <v>9</v>
      </c>
    </row>
    <row r="2" spans="1:13">
      <c r="A2" s="10">
        <v>5</v>
      </c>
      <c r="B2" s="11" t="s">
        <v>159</v>
      </c>
      <c r="C2" s="11" t="s">
        <v>160</v>
      </c>
      <c r="D2" s="11" t="s">
        <v>161</v>
      </c>
      <c r="E2" s="12">
        <v>37107</v>
      </c>
      <c r="F2" s="29">
        <f t="shared" ref="F2:F33" ca="1" si="0">IF((DATEDIF(E2,TODAY(),"y"))=116,0,DATEDIF(E2,TODAY(),"y"))</f>
        <v>17</v>
      </c>
      <c r="G2" s="30" t="s">
        <v>32</v>
      </c>
      <c r="H2" s="30" t="str">
        <f ca="1">VLOOKUP(F1:F8,Группы!A5:B105,2)</f>
        <v>М-15</v>
      </c>
      <c r="I2" s="32">
        <v>41</v>
      </c>
      <c r="J2" s="32">
        <v>23</v>
      </c>
      <c r="K2" s="14">
        <f t="shared" ref="K2:K25" si="1">I2*400+J2</f>
        <v>16423</v>
      </c>
      <c r="L2" s="10">
        <v>1</v>
      </c>
      <c r="M2" s="10">
        <v>1</v>
      </c>
    </row>
    <row r="3" spans="1:13" s="25" customFormat="1">
      <c r="A3" s="21">
        <v>24</v>
      </c>
      <c r="B3" s="22" t="s">
        <v>109</v>
      </c>
      <c r="C3" s="22" t="s">
        <v>30</v>
      </c>
      <c r="D3" s="22" t="s">
        <v>28</v>
      </c>
      <c r="E3" s="23">
        <v>29300</v>
      </c>
      <c r="F3" s="29">
        <f t="shared" ca="1" si="0"/>
        <v>38</v>
      </c>
      <c r="G3" s="24" t="s">
        <v>34</v>
      </c>
      <c r="H3" s="30" t="str">
        <f ca="1">VLOOKUP(F1:F78,Группы!A1:B101,2)</f>
        <v>М-18</v>
      </c>
      <c r="I3" s="24">
        <v>38</v>
      </c>
      <c r="J3" s="24">
        <v>0</v>
      </c>
      <c r="K3" s="14">
        <f t="shared" si="1"/>
        <v>15200</v>
      </c>
      <c r="L3" s="10">
        <v>1</v>
      </c>
      <c r="M3" s="10">
        <v>2</v>
      </c>
    </row>
    <row r="4" spans="1:13">
      <c r="A4" s="21">
        <v>3</v>
      </c>
      <c r="B4" s="22" t="s">
        <v>41</v>
      </c>
      <c r="C4" s="22" t="s">
        <v>38</v>
      </c>
      <c r="D4" s="22" t="s">
        <v>39</v>
      </c>
      <c r="E4" s="23">
        <v>34937</v>
      </c>
      <c r="F4" s="29">
        <f t="shared" ca="1" si="0"/>
        <v>23</v>
      </c>
      <c r="G4" s="24" t="s">
        <v>40</v>
      </c>
      <c r="H4" s="30" t="str">
        <f ca="1">VLOOKUP(F3:F84,Группы!A1:B101,2)</f>
        <v>М-18</v>
      </c>
      <c r="I4" s="24">
        <v>37</v>
      </c>
      <c r="J4" s="24">
        <v>340</v>
      </c>
      <c r="K4" s="14">
        <f t="shared" si="1"/>
        <v>15140</v>
      </c>
      <c r="L4" s="10">
        <v>2</v>
      </c>
      <c r="M4" s="10">
        <v>3</v>
      </c>
    </row>
    <row r="5" spans="1:13">
      <c r="A5" s="21">
        <v>30</v>
      </c>
      <c r="B5" s="22" t="s">
        <v>98</v>
      </c>
      <c r="C5" s="22" t="s">
        <v>30</v>
      </c>
      <c r="D5" s="22" t="s">
        <v>33</v>
      </c>
      <c r="E5" s="23">
        <v>30969</v>
      </c>
      <c r="F5" s="29">
        <f t="shared" ca="1" si="0"/>
        <v>33</v>
      </c>
      <c r="G5" s="24" t="s">
        <v>32</v>
      </c>
      <c r="H5" s="30" t="str">
        <f ca="1">VLOOKUP(F1:F58,Группы!A2:B102,2)</f>
        <v>М-18</v>
      </c>
      <c r="I5" s="24">
        <v>37</v>
      </c>
      <c r="J5" s="24">
        <v>0</v>
      </c>
      <c r="K5" s="14">
        <f t="shared" si="1"/>
        <v>14800</v>
      </c>
      <c r="L5" s="10">
        <v>3</v>
      </c>
      <c r="M5" s="10">
        <v>4</v>
      </c>
    </row>
    <row r="6" spans="1:13">
      <c r="A6" s="21">
        <v>40</v>
      </c>
      <c r="B6" s="22" t="s">
        <v>166</v>
      </c>
      <c r="C6" s="22" t="s">
        <v>42</v>
      </c>
      <c r="D6" s="22" t="s">
        <v>33</v>
      </c>
      <c r="E6" s="23">
        <v>34644</v>
      </c>
      <c r="F6" s="29">
        <f t="shared" ca="1" si="0"/>
        <v>23</v>
      </c>
      <c r="G6" s="24" t="s">
        <v>34</v>
      </c>
      <c r="H6" s="30" t="str">
        <f ca="1">VLOOKUP(F1:F67,Группы!A1:B101,2)</f>
        <v>М-18</v>
      </c>
      <c r="I6" s="24">
        <v>36</v>
      </c>
      <c r="J6" s="24">
        <v>265</v>
      </c>
      <c r="K6" s="14">
        <f t="shared" si="1"/>
        <v>14665</v>
      </c>
      <c r="L6" s="10">
        <v>4</v>
      </c>
      <c r="M6" s="10">
        <v>5</v>
      </c>
    </row>
    <row r="7" spans="1:13">
      <c r="A7" s="21">
        <v>63</v>
      </c>
      <c r="B7" s="22" t="s">
        <v>148</v>
      </c>
      <c r="C7" s="22" t="s">
        <v>112</v>
      </c>
      <c r="D7" s="22" t="s">
        <v>149</v>
      </c>
      <c r="E7" s="23">
        <v>34844</v>
      </c>
      <c r="F7" s="29">
        <f t="shared" ca="1" si="0"/>
        <v>23</v>
      </c>
      <c r="G7" s="24" t="s">
        <v>32</v>
      </c>
      <c r="H7" s="30" t="str">
        <f ca="1">VLOOKUP(F1:F13,Группы!A13:B113,2)</f>
        <v>М-18</v>
      </c>
      <c r="I7" s="24">
        <v>35</v>
      </c>
      <c r="J7" s="24">
        <v>350</v>
      </c>
      <c r="K7" s="14">
        <f t="shared" si="1"/>
        <v>14350</v>
      </c>
      <c r="L7" s="10">
        <v>5</v>
      </c>
      <c r="M7" s="10">
        <v>6</v>
      </c>
    </row>
    <row r="8" spans="1:13">
      <c r="A8" s="21">
        <v>59</v>
      </c>
      <c r="B8" s="22" t="s">
        <v>119</v>
      </c>
      <c r="C8" s="22" t="s">
        <v>120</v>
      </c>
      <c r="D8" s="22" t="s">
        <v>121</v>
      </c>
      <c r="E8" s="23">
        <v>34138</v>
      </c>
      <c r="F8" s="29">
        <f t="shared" ca="1" si="0"/>
        <v>25</v>
      </c>
      <c r="G8" s="24" t="s">
        <v>32</v>
      </c>
      <c r="H8" s="30" t="str">
        <f ca="1">VLOOKUP(F1:F14,Группы!A2:B102,2)</f>
        <v>М-18</v>
      </c>
      <c r="I8" s="24">
        <v>35</v>
      </c>
      <c r="J8" s="24">
        <v>140</v>
      </c>
      <c r="K8" s="14">
        <f t="shared" si="1"/>
        <v>14140</v>
      </c>
      <c r="L8" s="10">
        <v>6</v>
      </c>
      <c r="M8" s="10">
        <v>7</v>
      </c>
    </row>
    <row r="9" spans="1:13">
      <c r="A9" s="21">
        <v>67</v>
      </c>
      <c r="B9" s="22" t="s">
        <v>130</v>
      </c>
      <c r="C9" s="22" t="s">
        <v>131</v>
      </c>
      <c r="D9" s="22" t="s">
        <v>132</v>
      </c>
      <c r="E9" s="23">
        <v>37706</v>
      </c>
      <c r="F9" s="29">
        <f t="shared" ca="1" si="0"/>
        <v>15</v>
      </c>
      <c r="G9" s="24" t="s">
        <v>124</v>
      </c>
      <c r="H9" s="30" t="str">
        <f ca="1">VLOOKUP(F1:F80,Группы!A1:B101,2)</f>
        <v>М-15</v>
      </c>
      <c r="I9" s="24">
        <v>35</v>
      </c>
      <c r="J9" s="24">
        <v>23</v>
      </c>
      <c r="K9" s="14">
        <f t="shared" si="1"/>
        <v>14023</v>
      </c>
      <c r="L9" s="15">
        <v>2</v>
      </c>
      <c r="M9" s="10">
        <v>8</v>
      </c>
    </row>
    <row r="10" spans="1:13">
      <c r="A10" s="21">
        <v>7</v>
      </c>
      <c r="B10" s="22" t="s">
        <v>117</v>
      </c>
      <c r="C10" s="22" t="s">
        <v>118</v>
      </c>
      <c r="D10" s="22" t="s">
        <v>122</v>
      </c>
      <c r="E10" s="23">
        <v>29932</v>
      </c>
      <c r="F10" s="29">
        <f t="shared" ca="1" si="0"/>
        <v>36</v>
      </c>
      <c r="G10" s="24" t="s">
        <v>32</v>
      </c>
      <c r="H10" s="30" t="str">
        <f ca="1">VLOOKUP(F7:F16,Группы!A8:B108,2)</f>
        <v>М-18</v>
      </c>
      <c r="I10" s="24">
        <v>34</v>
      </c>
      <c r="J10" s="24">
        <v>210</v>
      </c>
      <c r="K10" s="14">
        <f t="shared" si="1"/>
        <v>13810</v>
      </c>
      <c r="L10" s="10">
        <v>7</v>
      </c>
      <c r="M10" s="10">
        <v>9</v>
      </c>
    </row>
    <row r="11" spans="1:13">
      <c r="A11" s="21">
        <v>58</v>
      </c>
      <c r="B11" s="22" t="s">
        <v>177</v>
      </c>
      <c r="C11" s="22" t="s">
        <v>30</v>
      </c>
      <c r="D11" s="22" t="s">
        <v>31</v>
      </c>
      <c r="E11" s="23">
        <v>26540</v>
      </c>
      <c r="F11" s="29">
        <f t="shared" ca="1" si="0"/>
        <v>46</v>
      </c>
      <c r="G11" s="24" t="s">
        <v>32</v>
      </c>
      <c r="H11" s="30" t="str">
        <f ca="1">VLOOKUP(F11:F99,Группы!A1:B101,2)</f>
        <v>М-40</v>
      </c>
      <c r="I11" s="24">
        <v>34</v>
      </c>
      <c r="J11" s="24">
        <v>40</v>
      </c>
      <c r="K11" s="14">
        <f t="shared" si="1"/>
        <v>13640</v>
      </c>
      <c r="L11" s="15">
        <v>1</v>
      </c>
      <c r="M11" s="10">
        <v>10</v>
      </c>
    </row>
    <row r="12" spans="1:13">
      <c r="A12" s="21">
        <v>72</v>
      </c>
      <c r="B12" s="22" t="s">
        <v>125</v>
      </c>
      <c r="C12" s="22" t="s">
        <v>30</v>
      </c>
      <c r="D12" s="22" t="s">
        <v>33</v>
      </c>
      <c r="E12" s="23">
        <v>34768</v>
      </c>
      <c r="F12" s="29">
        <f t="shared" ca="1" si="0"/>
        <v>23</v>
      </c>
      <c r="G12" s="24" t="s">
        <v>32</v>
      </c>
      <c r="H12" s="30" t="str">
        <f ca="1">VLOOKUP(F1:F44,Группы!A1:B101,2)</f>
        <v>М-18</v>
      </c>
      <c r="I12" s="24">
        <v>33</v>
      </c>
      <c r="J12" s="24">
        <v>350</v>
      </c>
      <c r="K12" s="14">
        <f t="shared" si="1"/>
        <v>13550</v>
      </c>
      <c r="L12" s="10">
        <v>8</v>
      </c>
      <c r="M12" s="10">
        <v>11</v>
      </c>
    </row>
    <row r="13" spans="1:13">
      <c r="A13" s="21">
        <v>32</v>
      </c>
      <c r="B13" s="22" t="s">
        <v>92</v>
      </c>
      <c r="C13" s="22" t="s">
        <v>93</v>
      </c>
      <c r="D13" s="22" t="s">
        <v>28</v>
      </c>
      <c r="E13" s="23">
        <v>36802</v>
      </c>
      <c r="F13" s="29">
        <f t="shared" ca="1" si="0"/>
        <v>17</v>
      </c>
      <c r="G13" s="24" t="s">
        <v>32</v>
      </c>
      <c r="H13" s="30" t="str">
        <f ca="1">VLOOKUP(F4:F19,Группы!A18:B118,2)</f>
        <v>М-15</v>
      </c>
      <c r="I13" s="24">
        <v>33</v>
      </c>
      <c r="J13" s="24">
        <v>120</v>
      </c>
      <c r="K13" s="14">
        <f t="shared" si="1"/>
        <v>13320</v>
      </c>
      <c r="L13" s="15">
        <v>3</v>
      </c>
      <c r="M13" s="10">
        <v>12</v>
      </c>
    </row>
    <row r="14" spans="1:13">
      <c r="A14" s="21">
        <v>54</v>
      </c>
      <c r="B14" s="22" t="s">
        <v>35</v>
      </c>
      <c r="C14" s="22" t="s">
        <v>36</v>
      </c>
      <c r="D14" s="22" t="s">
        <v>37</v>
      </c>
      <c r="E14" s="23">
        <v>35061</v>
      </c>
      <c r="F14" s="29">
        <f t="shared" ca="1" si="0"/>
        <v>22</v>
      </c>
      <c r="G14" s="24" t="s">
        <v>32</v>
      </c>
      <c r="H14" s="30" t="str">
        <f ca="1">VLOOKUP(F10:F63,Группы!A1:B101,2)</f>
        <v>М-18</v>
      </c>
      <c r="I14" s="24">
        <v>33</v>
      </c>
      <c r="J14" s="24">
        <v>80</v>
      </c>
      <c r="K14" s="14">
        <f t="shared" si="1"/>
        <v>13280</v>
      </c>
      <c r="L14" s="10">
        <v>9</v>
      </c>
      <c r="M14" s="10">
        <v>13</v>
      </c>
    </row>
    <row r="15" spans="1:13">
      <c r="A15" s="21">
        <v>77</v>
      </c>
      <c r="B15" s="22" t="s">
        <v>141</v>
      </c>
      <c r="C15" s="22" t="s">
        <v>129</v>
      </c>
      <c r="D15" s="22" t="s">
        <v>142</v>
      </c>
      <c r="E15" s="23">
        <v>32670</v>
      </c>
      <c r="F15" s="29">
        <f t="shared" ca="1" si="0"/>
        <v>29</v>
      </c>
      <c r="G15" s="24" t="s">
        <v>32</v>
      </c>
      <c r="H15" s="30" t="str">
        <f ca="1">VLOOKUP(F10:F17,Группы!A1:B101,2)</f>
        <v>М-18</v>
      </c>
      <c r="I15" s="24">
        <v>33</v>
      </c>
      <c r="J15" s="24">
        <v>80</v>
      </c>
      <c r="K15" s="14">
        <f t="shared" si="1"/>
        <v>13280</v>
      </c>
      <c r="L15" s="15">
        <v>9</v>
      </c>
      <c r="M15" s="10">
        <v>14</v>
      </c>
    </row>
    <row r="16" spans="1:13">
      <c r="A16" s="21">
        <v>39</v>
      </c>
      <c r="B16" s="22" t="s">
        <v>81</v>
      </c>
      <c r="C16" s="22" t="s">
        <v>78</v>
      </c>
      <c r="D16" s="22" t="s">
        <v>79</v>
      </c>
      <c r="E16" s="23">
        <v>28495</v>
      </c>
      <c r="F16" s="29">
        <f t="shared" ca="1" si="0"/>
        <v>40</v>
      </c>
      <c r="G16" s="24" t="s">
        <v>80</v>
      </c>
      <c r="H16" s="30" t="str">
        <f ca="1">VLOOKUP(F11:F99,Группы!A1:B101,2)</f>
        <v>М-40</v>
      </c>
      <c r="I16" s="24">
        <v>32</v>
      </c>
      <c r="J16" s="24">
        <v>365</v>
      </c>
      <c r="K16" s="14">
        <f t="shared" si="1"/>
        <v>13165</v>
      </c>
      <c r="L16" s="10">
        <v>2</v>
      </c>
      <c r="M16" s="10">
        <v>15</v>
      </c>
    </row>
    <row r="17" spans="1:13">
      <c r="A17" s="21">
        <v>11</v>
      </c>
      <c r="B17" s="22" t="s">
        <v>173</v>
      </c>
      <c r="C17" s="22" t="s">
        <v>43</v>
      </c>
      <c r="D17" s="22" t="s">
        <v>108</v>
      </c>
      <c r="E17" s="23">
        <v>39224</v>
      </c>
      <c r="F17" s="29">
        <f t="shared" ca="1" si="0"/>
        <v>11</v>
      </c>
      <c r="G17" s="24" t="s">
        <v>32</v>
      </c>
      <c r="H17" s="30" t="str">
        <f ca="1">VLOOKUP(F15:F81,Группы!A1:B101,2)</f>
        <v>М-до 15</v>
      </c>
      <c r="I17" s="24">
        <v>32</v>
      </c>
      <c r="J17" s="24">
        <v>160</v>
      </c>
      <c r="K17" s="14">
        <f t="shared" si="1"/>
        <v>12960</v>
      </c>
      <c r="L17" s="15">
        <v>1</v>
      </c>
      <c r="M17" s="10">
        <v>16</v>
      </c>
    </row>
    <row r="18" spans="1:13">
      <c r="A18" s="21">
        <v>74</v>
      </c>
      <c r="B18" s="22" t="s">
        <v>126</v>
      </c>
      <c r="C18" s="22" t="s">
        <v>62</v>
      </c>
      <c r="D18" s="22" t="s">
        <v>39</v>
      </c>
      <c r="E18" s="23">
        <v>34920</v>
      </c>
      <c r="F18" s="29">
        <f t="shared" ca="1" si="0"/>
        <v>23</v>
      </c>
      <c r="G18" s="24" t="s">
        <v>32</v>
      </c>
      <c r="H18" s="30" t="str">
        <f ca="1">VLOOKUP(F9:F24,Группы!A12:B112,2)</f>
        <v>М-18</v>
      </c>
      <c r="I18" s="24">
        <v>32</v>
      </c>
      <c r="J18" s="24">
        <v>0</v>
      </c>
      <c r="K18" s="14">
        <f t="shared" si="1"/>
        <v>12800</v>
      </c>
      <c r="L18" s="15">
        <v>10</v>
      </c>
      <c r="M18" s="10">
        <v>17</v>
      </c>
    </row>
    <row r="19" spans="1:13">
      <c r="A19" s="21">
        <v>48</v>
      </c>
      <c r="B19" s="22" t="s">
        <v>45</v>
      </c>
      <c r="C19" s="22" t="s">
        <v>46</v>
      </c>
      <c r="D19" s="22" t="s">
        <v>47</v>
      </c>
      <c r="E19" s="23">
        <v>37986</v>
      </c>
      <c r="F19" s="29">
        <f t="shared" ca="1" si="0"/>
        <v>14</v>
      </c>
      <c r="G19" s="24" t="s">
        <v>29</v>
      </c>
      <c r="H19" s="30" t="str">
        <f ca="1">VLOOKUP(F13:F80,Группы!A3:B103,2)</f>
        <v>М-до 15</v>
      </c>
      <c r="I19" s="24">
        <v>31</v>
      </c>
      <c r="J19" s="24">
        <v>355</v>
      </c>
      <c r="K19" s="14">
        <f t="shared" si="1"/>
        <v>12755</v>
      </c>
      <c r="L19" s="15">
        <v>2</v>
      </c>
      <c r="M19" s="10">
        <v>18</v>
      </c>
    </row>
    <row r="20" spans="1:13">
      <c r="A20" s="21">
        <v>79</v>
      </c>
      <c r="B20" s="22" t="s">
        <v>150</v>
      </c>
      <c r="C20" s="22" t="s">
        <v>54</v>
      </c>
      <c r="D20" s="22" t="s">
        <v>103</v>
      </c>
      <c r="E20" s="23">
        <v>27109</v>
      </c>
      <c r="F20" s="29">
        <f t="shared" ca="1" si="0"/>
        <v>44</v>
      </c>
      <c r="G20" s="24" t="s">
        <v>32</v>
      </c>
      <c r="H20" s="30" t="str">
        <f ca="1">VLOOKUP(F11:F26,Группы!A10:B110,2)</f>
        <v>М-40</v>
      </c>
      <c r="I20" s="24">
        <v>31</v>
      </c>
      <c r="J20" s="24">
        <v>78</v>
      </c>
      <c r="K20" s="14">
        <f t="shared" si="1"/>
        <v>12478</v>
      </c>
      <c r="L20" s="15">
        <v>3</v>
      </c>
      <c r="M20" s="10">
        <v>19</v>
      </c>
    </row>
    <row r="21" spans="1:13">
      <c r="A21" s="21">
        <v>14</v>
      </c>
      <c r="B21" s="22" t="s">
        <v>174</v>
      </c>
      <c r="C21" s="22" t="s">
        <v>93</v>
      </c>
      <c r="D21" s="22" t="s">
        <v>76</v>
      </c>
      <c r="E21" s="23">
        <v>22039</v>
      </c>
      <c r="F21" s="29">
        <f t="shared" ca="1" si="0"/>
        <v>58</v>
      </c>
      <c r="G21" s="24" t="s">
        <v>105</v>
      </c>
      <c r="H21" s="30" t="str">
        <f ca="1">VLOOKUP(F20:F108,Группы!A1:B101,2)</f>
        <v>М-50</v>
      </c>
      <c r="I21" s="24">
        <v>30</v>
      </c>
      <c r="J21" s="24">
        <v>250</v>
      </c>
      <c r="K21" s="14">
        <f t="shared" si="1"/>
        <v>12250</v>
      </c>
      <c r="L21" s="15">
        <v>1</v>
      </c>
      <c r="M21" s="10">
        <v>20</v>
      </c>
    </row>
    <row r="22" spans="1:13">
      <c r="A22" s="21">
        <v>35</v>
      </c>
      <c r="B22" s="22" t="s">
        <v>67</v>
      </c>
      <c r="C22" s="22" t="s">
        <v>68</v>
      </c>
      <c r="D22" s="22" t="s">
        <v>69</v>
      </c>
      <c r="E22" s="23">
        <v>38571</v>
      </c>
      <c r="F22" s="29">
        <f t="shared" ca="1" si="0"/>
        <v>13</v>
      </c>
      <c r="G22" s="24" t="s">
        <v>70</v>
      </c>
      <c r="H22" s="30" t="str">
        <f ca="1">VLOOKUP(F5:F39,Группы!A1:B101,2)</f>
        <v>М-до 15</v>
      </c>
      <c r="I22" s="24">
        <v>30</v>
      </c>
      <c r="J22" s="24">
        <v>240</v>
      </c>
      <c r="K22" s="14">
        <f t="shared" si="1"/>
        <v>12240</v>
      </c>
      <c r="L22" s="15">
        <v>3</v>
      </c>
      <c r="M22" s="10">
        <v>21</v>
      </c>
    </row>
    <row r="23" spans="1:13">
      <c r="A23" s="21">
        <v>57</v>
      </c>
      <c r="B23" s="22" t="s">
        <v>26</v>
      </c>
      <c r="C23" s="22" t="s">
        <v>27</v>
      </c>
      <c r="D23" s="22" t="s">
        <v>28</v>
      </c>
      <c r="E23" s="23">
        <v>30133</v>
      </c>
      <c r="F23" s="29">
        <f t="shared" ca="1" si="0"/>
        <v>36</v>
      </c>
      <c r="G23" s="24" t="s">
        <v>29</v>
      </c>
      <c r="H23" s="30" t="str">
        <f ca="1">VLOOKUP(F22:F99,Группы!A1:B101,2)</f>
        <v>М-18</v>
      </c>
      <c r="I23" s="24">
        <v>30</v>
      </c>
      <c r="J23" s="24">
        <v>60</v>
      </c>
      <c r="K23" s="14">
        <f t="shared" si="1"/>
        <v>12060</v>
      </c>
      <c r="L23" s="15">
        <v>11</v>
      </c>
      <c r="M23" s="10">
        <v>22</v>
      </c>
    </row>
    <row r="24" spans="1:13">
      <c r="A24" s="21">
        <v>15</v>
      </c>
      <c r="B24" s="22" t="s">
        <v>106</v>
      </c>
      <c r="C24" s="22" t="s">
        <v>87</v>
      </c>
      <c r="D24" s="22" t="s">
        <v>33</v>
      </c>
      <c r="E24" s="23">
        <v>14673</v>
      </c>
      <c r="F24" s="29">
        <f t="shared" ca="1" si="0"/>
        <v>78</v>
      </c>
      <c r="G24" s="24" t="s">
        <v>107</v>
      </c>
      <c r="H24" s="30" t="str">
        <f ca="1">VLOOKUP(F17:F30,Группы!A15:B115,2)</f>
        <v>М-70</v>
      </c>
      <c r="I24" s="24">
        <v>29</v>
      </c>
      <c r="J24" s="24">
        <v>348</v>
      </c>
      <c r="K24" s="14">
        <f t="shared" si="1"/>
        <v>11948</v>
      </c>
      <c r="L24" s="15">
        <v>1</v>
      </c>
      <c r="M24" s="10">
        <v>23</v>
      </c>
    </row>
    <row r="25" spans="1:13">
      <c r="A25" s="21">
        <v>73</v>
      </c>
      <c r="B25" s="22" t="s">
        <v>146</v>
      </c>
      <c r="C25" s="22" t="s">
        <v>30</v>
      </c>
      <c r="D25" s="22" t="s">
        <v>28</v>
      </c>
      <c r="E25" s="23">
        <v>34874</v>
      </c>
      <c r="F25" s="29">
        <f t="shared" ca="1" si="0"/>
        <v>23</v>
      </c>
      <c r="G25" s="24" t="s">
        <v>32</v>
      </c>
      <c r="H25" s="30" t="str">
        <f ca="1">VLOOKUP(F16:F31,Группы!A4:B104,2)</f>
        <v>М-18</v>
      </c>
      <c r="I25" s="24">
        <v>29</v>
      </c>
      <c r="J25" s="24">
        <v>340</v>
      </c>
      <c r="K25" s="14">
        <f t="shared" si="1"/>
        <v>11940</v>
      </c>
      <c r="L25" s="15">
        <v>12</v>
      </c>
      <c r="M25" s="10">
        <v>24</v>
      </c>
    </row>
    <row r="26" spans="1:13">
      <c r="A26" s="21">
        <v>55</v>
      </c>
      <c r="B26" s="22" t="s">
        <v>167</v>
      </c>
      <c r="C26" s="22" t="s">
        <v>42</v>
      </c>
      <c r="D26" s="22" t="s">
        <v>48</v>
      </c>
      <c r="E26" s="23">
        <v>33092</v>
      </c>
      <c r="F26" s="29">
        <f t="shared" ca="1" si="0"/>
        <v>28</v>
      </c>
      <c r="G26" s="24" t="s">
        <v>29</v>
      </c>
      <c r="H26" s="30" t="str">
        <f ca="1">VLOOKUP(F24:F50,Группы!A1:B101,2)</f>
        <v>М-18</v>
      </c>
      <c r="I26" s="24">
        <v>29</v>
      </c>
      <c r="J26" s="29">
        <v>210</v>
      </c>
      <c r="K26" s="14">
        <v>11810</v>
      </c>
      <c r="L26" s="15">
        <v>13</v>
      </c>
      <c r="M26" s="10">
        <v>25</v>
      </c>
    </row>
    <row r="27" spans="1:13" s="28" customFormat="1">
      <c r="A27" s="21">
        <v>23</v>
      </c>
      <c r="B27" s="22" t="s">
        <v>171</v>
      </c>
      <c r="C27" s="22" t="s">
        <v>99</v>
      </c>
      <c r="D27" s="22" t="s">
        <v>100</v>
      </c>
      <c r="E27" s="23">
        <v>31105</v>
      </c>
      <c r="F27" s="29">
        <f t="shared" ca="1" si="0"/>
        <v>33</v>
      </c>
      <c r="G27" s="24" t="s">
        <v>32</v>
      </c>
      <c r="H27" s="30" t="str">
        <f ca="1">VLOOKUP(F17:F75,Группы!A1:B101,2)</f>
        <v>М-18</v>
      </c>
      <c r="I27" s="24">
        <v>29</v>
      </c>
      <c r="J27" s="24">
        <v>170</v>
      </c>
      <c r="K27" s="14">
        <f t="shared" ref="K27:K62" si="2">I27*400+J27</f>
        <v>11770</v>
      </c>
      <c r="L27" s="15">
        <v>14</v>
      </c>
      <c r="M27" s="10">
        <v>26</v>
      </c>
    </row>
    <row r="28" spans="1:13">
      <c r="A28" s="10">
        <v>84</v>
      </c>
      <c r="B28" s="11" t="s">
        <v>157</v>
      </c>
      <c r="C28" s="11" t="s">
        <v>158</v>
      </c>
      <c r="D28" s="11" t="s">
        <v>31</v>
      </c>
      <c r="E28" s="12">
        <v>29557</v>
      </c>
      <c r="F28" s="29">
        <f t="shared" ca="1" si="0"/>
        <v>37</v>
      </c>
      <c r="G28" s="30" t="s">
        <v>32</v>
      </c>
      <c r="H28" s="30" t="str">
        <f ca="1">VLOOKUP(F1:F67,Группы!A3:B103,2)</f>
        <v>М-18</v>
      </c>
      <c r="I28" s="32">
        <v>29</v>
      </c>
      <c r="J28" s="32">
        <v>0</v>
      </c>
      <c r="K28" s="14">
        <f t="shared" si="2"/>
        <v>11600</v>
      </c>
      <c r="L28" s="15">
        <v>15</v>
      </c>
      <c r="M28" s="10">
        <v>27</v>
      </c>
    </row>
    <row r="29" spans="1:13">
      <c r="A29" s="21">
        <v>44</v>
      </c>
      <c r="B29" s="22" t="s">
        <v>164</v>
      </c>
      <c r="C29" s="22" t="s">
        <v>30</v>
      </c>
      <c r="D29" s="22" t="s">
        <v>71</v>
      </c>
      <c r="E29" s="23">
        <v>23425</v>
      </c>
      <c r="F29" s="29">
        <f t="shared" ca="1" si="0"/>
        <v>54</v>
      </c>
      <c r="G29" s="24" t="s">
        <v>72</v>
      </c>
      <c r="H29" s="30" t="str">
        <f ca="1">VLOOKUP(F13:F36,Группы!A1:B101,2)</f>
        <v>М-50</v>
      </c>
      <c r="I29" s="24">
        <v>28</v>
      </c>
      <c r="J29" s="24">
        <v>225</v>
      </c>
      <c r="K29" s="14">
        <f t="shared" si="2"/>
        <v>11425</v>
      </c>
      <c r="L29" s="15">
        <v>2</v>
      </c>
      <c r="M29" s="10">
        <v>28</v>
      </c>
    </row>
    <row r="30" spans="1:13">
      <c r="A30" s="21">
        <v>70</v>
      </c>
      <c r="B30" s="22" t="s">
        <v>170</v>
      </c>
      <c r="C30" s="22" t="s">
        <v>147</v>
      </c>
      <c r="D30" s="22" t="s">
        <v>28</v>
      </c>
      <c r="E30" s="23">
        <v>32020</v>
      </c>
      <c r="F30" s="29">
        <f t="shared" ca="1" si="0"/>
        <v>31</v>
      </c>
      <c r="G30" s="24" t="s">
        <v>32</v>
      </c>
      <c r="H30" s="30" t="str">
        <f ca="1">VLOOKUP(F1:F33,Группы!A1:B101,2)</f>
        <v>М-18</v>
      </c>
      <c r="I30" s="24">
        <v>28</v>
      </c>
      <c r="J30" s="24">
        <v>190</v>
      </c>
      <c r="K30" s="14">
        <f t="shared" si="2"/>
        <v>11390</v>
      </c>
      <c r="L30" s="15">
        <v>16</v>
      </c>
      <c r="M30" s="10">
        <v>29</v>
      </c>
    </row>
    <row r="31" spans="1:13">
      <c r="A31" s="21">
        <v>34</v>
      </c>
      <c r="B31" s="22" t="s">
        <v>86</v>
      </c>
      <c r="C31" s="22" t="s">
        <v>87</v>
      </c>
      <c r="D31" s="22" t="s">
        <v>28</v>
      </c>
      <c r="E31" s="23">
        <v>18589</v>
      </c>
      <c r="F31" s="29">
        <f t="shared" ca="1" si="0"/>
        <v>67</v>
      </c>
      <c r="G31" s="24" t="s">
        <v>56</v>
      </c>
      <c r="H31" s="30" t="str">
        <f ca="1">VLOOKUP(F12:F33,Группы!A1:B101,2)</f>
        <v>М-60</v>
      </c>
      <c r="I31" s="24">
        <v>28</v>
      </c>
      <c r="J31" s="24">
        <v>526</v>
      </c>
      <c r="K31" s="14">
        <f t="shared" si="2"/>
        <v>11726</v>
      </c>
      <c r="L31" s="15">
        <v>1</v>
      </c>
      <c r="M31" s="10">
        <v>30</v>
      </c>
    </row>
    <row r="32" spans="1:13">
      <c r="A32" s="21">
        <v>26</v>
      </c>
      <c r="B32" s="22" t="s">
        <v>94</v>
      </c>
      <c r="C32" s="22" t="s">
        <v>87</v>
      </c>
      <c r="D32" s="22" t="s">
        <v>76</v>
      </c>
      <c r="E32" s="23">
        <v>24755</v>
      </c>
      <c r="F32" s="31">
        <f t="shared" ca="1" si="0"/>
        <v>50</v>
      </c>
      <c r="G32" s="24" t="s">
        <v>95</v>
      </c>
      <c r="H32" s="24" t="str">
        <f ca="1">VLOOKUP(F31:F117,Группы!A1:B101,2)</f>
        <v>М-50</v>
      </c>
      <c r="I32" s="24">
        <v>28</v>
      </c>
      <c r="J32" s="24">
        <v>40</v>
      </c>
      <c r="K32" s="26">
        <f t="shared" si="2"/>
        <v>11240</v>
      </c>
      <c r="L32" s="27">
        <v>3</v>
      </c>
      <c r="M32" s="10">
        <v>31</v>
      </c>
    </row>
    <row r="33" spans="1:13">
      <c r="A33" s="21">
        <v>37</v>
      </c>
      <c r="B33" s="22" t="s">
        <v>73</v>
      </c>
      <c r="C33" s="22" t="s">
        <v>43</v>
      </c>
      <c r="D33" s="22" t="s">
        <v>33</v>
      </c>
      <c r="E33" s="23">
        <v>32987</v>
      </c>
      <c r="F33" s="29">
        <f t="shared" ca="1" si="0"/>
        <v>28</v>
      </c>
      <c r="G33" s="24" t="s">
        <v>80</v>
      </c>
      <c r="H33" s="30" t="str">
        <f ca="1">VLOOKUP(F15:F70,Группы!A1:B101,2)</f>
        <v>М-18</v>
      </c>
      <c r="I33" s="24">
        <v>27</v>
      </c>
      <c r="J33" s="24">
        <v>50</v>
      </c>
      <c r="K33" s="14">
        <f t="shared" si="2"/>
        <v>10850</v>
      </c>
      <c r="L33" s="15">
        <v>17</v>
      </c>
      <c r="M33" s="10">
        <v>32</v>
      </c>
    </row>
    <row r="34" spans="1:13">
      <c r="A34" s="21">
        <v>31</v>
      </c>
      <c r="B34" s="22" t="s">
        <v>91</v>
      </c>
      <c r="C34" s="22" t="s">
        <v>30</v>
      </c>
      <c r="D34" s="22" t="s">
        <v>28</v>
      </c>
      <c r="E34" s="23">
        <v>38179</v>
      </c>
      <c r="F34" s="29">
        <f t="shared" ref="F34:F62" ca="1" si="3">IF((DATEDIF(E34,TODAY(),"y"))=116,0,DATEDIF(E34,TODAY(),"y"))</f>
        <v>14</v>
      </c>
      <c r="G34" s="24" t="s">
        <v>32</v>
      </c>
      <c r="H34" s="30" t="str">
        <f ca="1">VLOOKUP(F29:F78,Группы!A1:B101,2)</f>
        <v>М-до 15</v>
      </c>
      <c r="I34" s="24">
        <v>27</v>
      </c>
      <c r="J34" s="24">
        <v>0</v>
      </c>
      <c r="K34" s="14">
        <f t="shared" si="2"/>
        <v>10800</v>
      </c>
      <c r="L34" s="15">
        <v>4</v>
      </c>
      <c r="M34" s="10">
        <v>33</v>
      </c>
    </row>
    <row r="35" spans="1:13">
      <c r="A35" s="21">
        <v>13</v>
      </c>
      <c r="B35" s="22" t="s">
        <v>101</v>
      </c>
      <c r="C35" s="22" t="s">
        <v>102</v>
      </c>
      <c r="D35" s="22" t="s">
        <v>103</v>
      </c>
      <c r="E35" s="23">
        <v>18918</v>
      </c>
      <c r="F35" s="29">
        <f t="shared" ca="1" si="3"/>
        <v>66</v>
      </c>
      <c r="G35" s="24" t="s">
        <v>104</v>
      </c>
      <c r="H35" s="30" t="str">
        <f ca="1">VLOOKUP(F30:F45,Группы!A1:B101,2)</f>
        <v>М-60</v>
      </c>
      <c r="I35" s="24">
        <v>26</v>
      </c>
      <c r="J35" s="24">
        <v>265</v>
      </c>
      <c r="K35" s="14">
        <f t="shared" si="2"/>
        <v>10665</v>
      </c>
      <c r="L35" s="15">
        <v>2</v>
      </c>
      <c r="M35" s="10">
        <v>34</v>
      </c>
    </row>
    <row r="36" spans="1:13">
      <c r="A36" s="21">
        <v>83</v>
      </c>
      <c r="B36" s="22" t="s">
        <v>151</v>
      </c>
      <c r="C36" s="22" t="s">
        <v>129</v>
      </c>
      <c r="D36" s="22" t="s">
        <v>152</v>
      </c>
      <c r="E36" s="23">
        <v>37621</v>
      </c>
      <c r="F36" s="29">
        <f t="shared" ca="1" si="3"/>
        <v>15</v>
      </c>
      <c r="G36" s="24" t="s">
        <v>32</v>
      </c>
      <c r="H36" s="30" t="str">
        <f ca="1">VLOOKUP(F11:F44,Группы!A1:B101,2)</f>
        <v>М-15</v>
      </c>
      <c r="I36" s="24">
        <v>26</v>
      </c>
      <c r="J36" s="24">
        <v>200</v>
      </c>
      <c r="K36" s="14">
        <f t="shared" si="2"/>
        <v>10600</v>
      </c>
      <c r="L36" s="10">
        <v>4</v>
      </c>
      <c r="M36" s="10">
        <v>35</v>
      </c>
    </row>
    <row r="37" spans="1:13">
      <c r="A37" s="21">
        <v>69</v>
      </c>
      <c r="B37" s="22" t="s">
        <v>128</v>
      </c>
      <c r="C37" s="22" t="s">
        <v>129</v>
      </c>
      <c r="D37" s="22" t="s">
        <v>84</v>
      </c>
      <c r="E37" s="23">
        <v>35337</v>
      </c>
      <c r="F37" s="29">
        <f t="shared" ca="1" si="3"/>
        <v>21</v>
      </c>
      <c r="G37" s="24" t="s">
        <v>32</v>
      </c>
      <c r="H37" s="30" t="str">
        <f ca="1">VLOOKUP(F29:F100,Группы!A1:B101,2)</f>
        <v>М-18</v>
      </c>
      <c r="I37" s="24">
        <v>26</v>
      </c>
      <c r="J37" s="24">
        <v>80</v>
      </c>
      <c r="K37" s="14">
        <f t="shared" si="2"/>
        <v>10480</v>
      </c>
      <c r="L37" s="15">
        <v>18</v>
      </c>
      <c r="M37" s="10">
        <v>36</v>
      </c>
    </row>
    <row r="38" spans="1:13">
      <c r="A38" s="21">
        <v>22</v>
      </c>
      <c r="B38" s="22" t="s">
        <v>109</v>
      </c>
      <c r="C38" s="22" t="s">
        <v>110</v>
      </c>
      <c r="D38" s="22" t="s">
        <v>39</v>
      </c>
      <c r="E38" s="23">
        <v>39229</v>
      </c>
      <c r="F38" s="29">
        <f t="shared" ca="1" si="3"/>
        <v>11</v>
      </c>
      <c r="G38" s="24" t="s">
        <v>34</v>
      </c>
      <c r="H38" s="30" t="str">
        <f ca="1">VLOOKUP(F29:F44,Группы!A1:B101,2)</f>
        <v>М-до 15</v>
      </c>
      <c r="I38" s="24">
        <v>26</v>
      </c>
      <c r="J38" s="24">
        <v>31</v>
      </c>
      <c r="K38" s="14">
        <f t="shared" si="2"/>
        <v>10431</v>
      </c>
      <c r="L38" s="10">
        <v>5</v>
      </c>
      <c r="M38" s="10">
        <v>37</v>
      </c>
    </row>
    <row r="39" spans="1:13">
      <c r="A39" s="21">
        <v>27</v>
      </c>
      <c r="B39" s="22" t="s">
        <v>111</v>
      </c>
      <c r="C39" s="22" t="s">
        <v>112</v>
      </c>
      <c r="D39" s="22" t="s">
        <v>33</v>
      </c>
      <c r="E39" s="23">
        <v>39853</v>
      </c>
      <c r="F39" s="29">
        <f t="shared" ca="1" si="3"/>
        <v>9</v>
      </c>
      <c r="G39" s="24" t="s">
        <v>34</v>
      </c>
      <c r="H39" s="30" t="str">
        <f ca="1">VLOOKUP(F26:F81,Группы!A1:B101,2)</f>
        <v>М-до 15</v>
      </c>
      <c r="I39" s="24">
        <v>26</v>
      </c>
      <c r="J39" s="24">
        <v>31</v>
      </c>
      <c r="K39" s="14">
        <f t="shared" si="2"/>
        <v>10431</v>
      </c>
      <c r="L39" s="10">
        <v>6</v>
      </c>
      <c r="M39" s="10">
        <v>38</v>
      </c>
    </row>
    <row r="40" spans="1:13">
      <c r="A40" s="21">
        <v>52</v>
      </c>
      <c r="B40" s="22" t="s">
        <v>168</v>
      </c>
      <c r="C40" s="22" t="s">
        <v>36</v>
      </c>
      <c r="D40" s="22" t="s">
        <v>52</v>
      </c>
      <c r="E40" s="23">
        <v>34522</v>
      </c>
      <c r="F40" s="29">
        <f t="shared" ca="1" si="3"/>
        <v>24</v>
      </c>
      <c r="G40" s="24" t="s">
        <v>32</v>
      </c>
      <c r="H40" s="30" t="str">
        <f ca="1">VLOOKUP(F39:F112,Группы!A1:B101,2)</f>
        <v>М-18</v>
      </c>
      <c r="I40" s="24">
        <v>26</v>
      </c>
      <c r="J40" s="24">
        <v>5</v>
      </c>
      <c r="K40" s="14">
        <f t="shared" si="2"/>
        <v>10405</v>
      </c>
      <c r="L40" s="15">
        <v>19</v>
      </c>
      <c r="M40" s="10">
        <v>39</v>
      </c>
    </row>
    <row r="41" spans="1:13">
      <c r="A41" s="21">
        <v>75</v>
      </c>
      <c r="B41" s="22" t="s">
        <v>143</v>
      </c>
      <c r="C41" s="22" t="s">
        <v>144</v>
      </c>
      <c r="D41" s="22" t="s">
        <v>145</v>
      </c>
      <c r="E41" s="23">
        <v>35050</v>
      </c>
      <c r="F41" s="29">
        <f t="shared" ca="1" si="3"/>
        <v>22</v>
      </c>
      <c r="G41" s="24" t="s">
        <v>32</v>
      </c>
      <c r="H41" s="30" t="str">
        <f ca="1">VLOOKUP(F29:F81,Группы!A1:B101,2)</f>
        <v>М-18</v>
      </c>
      <c r="I41" s="24">
        <v>26</v>
      </c>
      <c r="J41" s="24">
        <v>0</v>
      </c>
      <c r="K41" s="14">
        <f t="shared" si="2"/>
        <v>10400</v>
      </c>
      <c r="L41" s="15">
        <v>20</v>
      </c>
      <c r="M41" s="10">
        <v>40</v>
      </c>
    </row>
    <row r="42" spans="1:13">
      <c r="A42" s="21">
        <v>81</v>
      </c>
      <c r="B42" s="22" t="s">
        <v>156</v>
      </c>
      <c r="C42" s="22" t="s">
        <v>82</v>
      </c>
      <c r="D42" s="22" t="s">
        <v>76</v>
      </c>
      <c r="E42" s="23">
        <v>27398</v>
      </c>
      <c r="F42" s="29">
        <f t="shared" ca="1" si="3"/>
        <v>43</v>
      </c>
      <c r="G42" s="24" t="s">
        <v>32</v>
      </c>
      <c r="H42" s="30" t="str">
        <f ca="1">VLOOKUP(F33:F48,Группы!A3:B103,2)</f>
        <v>М-40</v>
      </c>
      <c r="I42" s="24">
        <v>26</v>
      </c>
      <c r="J42" s="24">
        <v>0</v>
      </c>
      <c r="K42" s="14">
        <f t="shared" si="2"/>
        <v>10400</v>
      </c>
      <c r="L42" s="15">
        <v>4</v>
      </c>
      <c r="M42" s="10">
        <v>41</v>
      </c>
    </row>
    <row r="43" spans="1:13">
      <c r="A43" s="21">
        <v>29</v>
      </c>
      <c r="B43" s="22" t="s">
        <v>113</v>
      </c>
      <c r="C43" s="22" t="s">
        <v>114</v>
      </c>
      <c r="D43" s="22" t="s">
        <v>115</v>
      </c>
      <c r="E43" s="23">
        <v>40567</v>
      </c>
      <c r="F43" s="29">
        <f t="shared" ca="1" si="3"/>
        <v>7</v>
      </c>
      <c r="G43" s="24" t="s">
        <v>116</v>
      </c>
      <c r="H43" s="30" t="str">
        <f ca="1">VLOOKUP(F28:F93,Группы!A1:B101,2)</f>
        <v>М-до 15</v>
      </c>
      <c r="I43" s="24">
        <v>25</v>
      </c>
      <c r="J43" s="24">
        <v>160</v>
      </c>
      <c r="K43" s="14">
        <f t="shared" si="2"/>
        <v>10160</v>
      </c>
      <c r="L43" s="10">
        <v>7</v>
      </c>
      <c r="M43" s="10">
        <v>42</v>
      </c>
    </row>
    <row r="44" spans="1:13">
      <c r="A44" s="21">
        <v>46</v>
      </c>
      <c r="B44" s="22" t="s">
        <v>57</v>
      </c>
      <c r="C44" s="22" t="s">
        <v>58</v>
      </c>
      <c r="D44" s="22" t="s">
        <v>59</v>
      </c>
      <c r="E44" s="23">
        <v>37025</v>
      </c>
      <c r="F44" s="29">
        <f t="shared" ca="1" si="3"/>
        <v>17</v>
      </c>
      <c r="G44" s="24" t="s">
        <v>60</v>
      </c>
      <c r="H44" s="30" t="str">
        <f ca="1">VLOOKUP(F31:F100,Группы!A1:B101,2)</f>
        <v>М-15</v>
      </c>
      <c r="I44" s="24">
        <v>25</v>
      </c>
      <c r="J44" s="24">
        <v>160</v>
      </c>
      <c r="K44" s="14">
        <f t="shared" si="2"/>
        <v>10160</v>
      </c>
      <c r="L44" s="15">
        <v>5</v>
      </c>
      <c r="M44" s="10">
        <v>43</v>
      </c>
    </row>
    <row r="45" spans="1:13">
      <c r="A45" s="21">
        <v>50</v>
      </c>
      <c r="B45" s="22" t="s">
        <v>49</v>
      </c>
      <c r="C45" s="22" t="s">
        <v>50</v>
      </c>
      <c r="D45" s="22" t="s">
        <v>51</v>
      </c>
      <c r="E45" s="23">
        <v>36799</v>
      </c>
      <c r="F45" s="29">
        <f t="shared" ca="1" si="3"/>
        <v>17</v>
      </c>
      <c r="G45" s="24" t="s">
        <v>32</v>
      </c>
      <c r="H45" s="30" t="str">
        <f ca="1">VLOOKUP(F36:F119,Группы!A1:B101,2)</f>
        <v>М-15</v>
      </c>
      <c r="I45" s="24">
        <v>25</v>
      </c>
      <c r="J45" s="24">
        <v>160</v>
      </c>
      <c r="K45" s="14">
        <f t="shared" si="2"/>
        <v>10160</v>
      </c>
      <c r="L45" s="15">
        <v>6</v>
      </c>
      <c r="M45" s="10">
        <v>44</v>
      </c>
    </row>
    <row r="46" spans="1:13">
      <c r="A46" s="21">
        <v>64</v>
      </c>
      <c r="B46" s="22" t="s">
        <v>133</v>
      </c>
      <c r="C46" s="22" t="s">
        <v>112</v>
      </c>
      <c r="D46" s="22" t="s">
        <v>33</v>
      </c>
      <c r="E46" s="23">
        <v>32546</v>
      </c>
      <c r="F46" s="29">
        <f t="shared" ca="1" si="3"/>
        <v>29</v>
      </c>
      <c r="G46" s="24" t="s">
        <v>134</v>
      </c>
      <c r="H46" s="30" t="str">
        <f ca="1">VLOOKUP(F31:F68,Группы!A1:B101,2)</f>
        <v>М-18</v>
      </c>
      <c r="I46" s="24">
        <v>25</v>
      </c>
      <c r="J46" s="24">
        <v>0</v>
      </c>
      <c r="K46" s="14">
        <f t="shared" si="2"/>
        <v>10000</v>
      </c>
      <c r="L46" s="15">
        <v>21</v>
      </c>
      <c r="M46" s="10">
        <v>45</v>
      </c>
    </row>
    <row r="47" spans="1:13">
      <c r="A47" s="21">
        <v>45</v>
      </c>
      <c r="B47" s="22" t="s">
        <v>172</v>
      </c>
      <c r="C47" s="22" t="s">
        <v>83</v>
      </c>
      <c r="D47" s="22" t="s">
        <v>85</v>
      </c>
      <c r="E47" s="23">
        <v>36599</v>
      </c>
      <c r="F47" s="29">
        <f t="shared" ca="1" si="3"/>
        <v>18</v>
      </c>
      <c r="G47" s="24" t="s">
        <v>32</v>
      </c>
      <c r="H47" s="30" t="str">
        <f ca="1">VLOOKUP(F31:F85,Группы!A1:B101,2)</f>
        <v>М-18</v>
      </c>
      <c r="I47" s="24">
        <v>24</v>
      </c>
      <c r="J47" s="24">
        <v>180</v>
      </c>
      <c r="K47" s="14">
        <f t="shared" si="2"/>
        <v>9780</v>
      </c>
      <c r="L47" s="15">
        <v>22</v>
      </c>
      <c r="M47" s="10">
        <v>46</v>
      </c>
    </row>
    <row r="48" spans="1:13">
      <c r="A48" s="21">
        <v>76</v>
      </c>
      <c r="B48" s="22" t="s">
        <v>175</v>
      </c>
      <c r="C48" s="22" t="s">
        <v>93</v>
      </c>
      <c r="D48" s="22" t="s">
        <v>100</v>
      </c>
      <c r="E48" s="23">
        <v>24805</v>
      </c>
      <c r="F48" s="29">
        <f t="shared" ca="1" si="3"/>
        <v>50</v>
      </c>
      <c r="G48" s="24" t="s">
        <v>123</v>
      </c>
      <c r="H48" s="30" t="str">
        <f ca="1">VLOOKUP(F47:F134,Группы!A1:B101,2)</f>
        <v>М-50</v>
      </c>
      <c r="I48" s="24">
        <v>24</v>
      </c>
      <c r="J48" s="24">
        <v>48</v>
      </c>
      <c r="K48" s="14">
        <f t="shared" si="2"/>
        <v>9648</v>
      </c>
      <c r="L48" s="10">
        <v>4</v>
      </c>
      <c r="M48" s="10">
        <v>47</v>
      </c>
    </row>
    <row r="49" spans="1:13">
      <c r="A49" s="21">
        <v>49</v>
      </c>
      <c r="B49" s="22" t="s">
        <v>61</v>
      </c>
      <c r="C49" s="22" t="s">
        <v>62</v>
      </c>
      <c r="D49" s="22" t="s">
        <v>33</v>
      </c>
      <c r="E49" s="23">
        <v>34185</v>
      </c>
      <c r="F49" s="29">
        <f t="shared" ca="1" si="3"/>
        <v>25</v>
      </c>
      <c r="G49" s="24" t="s">
        <v>63</v>
      </c>
      <c r="H49" s="30" t="str">
        <f ca="1">VLOOKUP(F36:F109,Группы!A1:B101,2)</f>
        <v>М-18</v>
      </c>
      <c r="I49" s="24">
        <v>23</v>
      </c>
      <c r="J49" s="24">
        <v>280</v>
      </c>
      <c r="K49" s="14">
        <f t="shared" si="2"/>
        <v>9480</v>
      </c>
      <c r="L49" s="15">
        <v>23</v>
      </c>
      <c r="M49" s="10">
        <v>48</v>
      </c>
    </row>
    <row r="50" spans="1:13">
      <c r="A50" s="21">
        <v>38</v>
      </c>
      <c r="B50" s="22" t="s">
        <v>74</v>
      </c>
      <c r="C50" s="22" t="s">
        <v>75</v>
      </c>
      <c r="D50" s="22" t="s">
        <v>76</v>
      </c>
      <c r="E50" s="23">
        <v>38640</v>
      </c>
      <c r="F50" s="29">
        <f t="shared" ca="1" si="3"/>
        <v>12</v>
      </c>
      <c r="G50" s="24" t="s">
        <v>77</v>
      </c>
      <c r="H50" s="30" t="str">
        <f ca="1">VLOOKUP(F48:F80,Группы!A1:B101,2)</f>
        <v>М-до 15</v>
      </c>
      <c r="I50" s="24">
        <v>23</v>
      </c>
      <c r="J50" s="24">
        <v>0</v>
      </c>
      <c r="K50" s="14">
        <f t="shared" si="2"/>
        <v>9200</v>
      </c>
      <c r="L50" s="15">
        <v>8</v>
      </c>
      <c r="M50" s="10">
        <v>49</v>
      </c>
    </row>
    <row r="51" spans="1:13">
      <c r="A51" s="21">
        <v>60</v>
      </c>
      <c r="B51" s="22" t="s">
        <v>140</v>
      </c>
      <c r="C51" s="22" t="s">
        <v>99</v>
      </c>
      <c r="D51" s="22" t="s">
        <v>33</v>
      </c>
      <c r="E51" s="23">
        <v>32393</v>
      </c>
      <c r="F51" s="29">
        <f t="shared" ca="1" si="3"/>
        <v>30</v>
      </c>
      <c r="G51" s="24" t="s">
        <v>32</v>
      </c>
      <c r="H51" s="30" t="str">
        <f ca="1">VLOOKUP(F42:F57,Группы!A7:B107,2)</f>
        <v>М-18</v>
      </c>
      <c r="I51" s="24">
        <v>22</v>
      </c>
      <c r="J51" s="24">
        <v>330</v>
      </c>
      <c r="K51" s="14">
        <f t="shared" si="2"/>
        <v>9130</v>
      </c>
      <c r="L51" s="15">
        <v>24</v>
      </c>
      <c r="M51" s="10">
        <v>50</v>
      </c>
    </row>
    <row r="52" spans="1:13">
      <c r="A52" s="21">
        <v>82</v>
      </c>
      <c r="B52" s="22" t="s">
        <v>153</v>
      </c>
      <c r="C52" s="22" t="s">
        <v>154</v>
      </c>
      <c r="D52" s="22" t="s">
        <v>155</v>
      </c>
      <c r="E52" s="23">
        <v>38690</v>
      </c>
      <c r="F52" s="29">
        <f t="shared" ca="1" si="3"/>
        <v>12</v>
      </c>
      <c r="G52" s="24" t="s">
        <v>32</v>
      </c>
      <c r="H52" s="30" t="str">
        <f ca="1">VLOOKUP(F41:F91,Группы!A1:B101,2)</f>
        <v>М-до 15</v>
      </c>
      <c r="I52" s="24">
        <v>20</v>
      </c>
      <c r="J52" s="24">
        <v>213</v>
      </c>
      <c r="K52" s="14">
        <f t="shared" si="2"/>
        <v>8213</v>
      </c>
      <c r="L52" s="10">
        <v>9</v>
      </c>
      <c r="M52" s="10">
        <v>51</v>
      </c>
    </row>
    <row r="53" spans="1:13">
      <c r="A53" s="21">
        <v>21</v>
      </c>
      <c r="B53" s="22" t="s">
        <v>53</v>
      </c>
      <c r="C53" s="22" t="s">
        <v>54</v>
      </c>
      <c r="D53" s="22" t="s">
        <v>55</v>
      </c>
      <c r="E53" s="23">
        <v>10687</v>
      </c>
      <c r="F53" s="29">
        <f t="shared" ca="1" si="3"/>
        <v>89</v>
      </c>
      <c r="G53" s="24" t="s">
        <v>56</v>
      </c>
      <c r="H53" s="30" t="str">
        <f ca="1">VLOOKUP(F45:F123,Группы!A1:B101,2)</f>
        <v>М-70</v>
      </c>
      <c r="I53" s="24">
        <v>18</v>
      </c>
      <c r="J53" s="24">
        <v>0</v>
      </c>
      <c r="K53" s="14">
        <f t="shared" si="2"/>
        <v>7200</v>
      </c>
      <c r="L53" s="15">
        <v>2</v>
      </c>
      <c r="M53" s="10">
        <v>52</v>
      </c>
    </row>
    <row r="54" spans="1:13">
      <c r="A54" s="21">
        <v>41</v>
      </c>
      <c r="B54" s="22" t="s">
        <v>176</v>
      </c>
      <c r="C54" s="22" t="s">
        <v>43</v>
      </c>
      <c r="D54" s="22" t="s">
        <v>44</v>
      </c>
      <c r="E54" s="23">
        <v>41054</v>
      </c>
      <c r="F54" s="29">
        <f t="shared" ca="1" si="3"/>
        <v>6</v>
      </c>
      <c r="G54" s="24" t="s">
        <v>32</v>
      </c>
      <c r="H54" s="30" t="str">
        <f ca="1">VLOOKUP(F48:F115,Группы!A2:B102,2)</f>
        <v>М-до 15</v>
      </c>
      <c r="I54" s="24">
        <v>16</v>
      </c>
      <c r="J54" s="24">
        <v>100</v>
      </c>
      <c r="K54" s="14">
        <f t="shared" si="2"/>
        <v>6500</v>
      </c>
      <c r="L54" s="15">
        <v>10</v>
      </c>
      <c r="M54" s="10">
        <v>53</v>
      </c>
    </row>
    <row r="55" spans="1:13">
      <c r="A55" s="21">
        <v>71</v>
      </c>
      <c r="B55" s="22" t="s">
        <v>169</v>
      </c>
      <c r="C55" s="22" t="s">
        <v>62</v>
      </c>
      <c r="D55" s="22" t="s">
        <v>79</v>
      </c>
      <c r="E55" s="23">
        <v>31196</v>
      </c>
      <c r="F55" s="29">
        <f t="shared" ca="1" si="3"/>
        <v>33</v>
      </c>
      <c r="G55" s="24" t="s">
        <v>124</v>
      </c>
      <c r="H55" s="30" t="str">
        <f ca="1">VLOOKUP(F47:F61,Группы!A5:B105,2)</f>
        <v>М-18</v>
      </c>
      <c r="I55" s="24">
        <v>15</v>
      </c>
      <c r="J55" s="24"/>
      <c r="K55" s="14">
        <f t="shared" si="2"/>
        <v>6000</v>
      </c>
      <c r="L55" s="15">
        <v>25</v>
      </c>
      <c r="M55" s="10">
        <v>54</v>
      </c>
    </row>
    <row r="56" spans="1:13">
      <c r="A56" s="21">
        <v>43</v>
      </c>
      <c r="B56" s="22" t="s">
        <v>81</v>
      </c>
      <c r="C56" s="22" t="s">
        <v>82</v>
      </c>
      <c r="D56" s="22" t="s">
        <v>84</v>
      </c>
      <c r="E56" s="23">
        <v>40876</v>
      </c>
      <c r="F56" s="29">
        <f t="shared" ca="1" si="3"/>
        <v>6</v>
      </c>
      <c r="G56" s="24" t="s">
        <v>80</v>
      </c>
      <c r="H56" s="30" t="str">
        <f ca="1">VLOOKUP(F49:F62,Группы!A6:B106,2)</f>
        <v>М-до 15</v>
      </c>
      <c r="I56" s="24">
        <v>14</v>
      </c>
      <c r="J56" s="24">
        <v>156</v>
      </c>
      <c r="K56" s="14">
        <f t="shared" si="2"/>
        <v>5756</v>
      </c>
      <c r="L56" s="10">
        <v>11</v>
      </c>
      <c r="M56" s="10">
        <v>55</v>
      </c>
    </row>
    <row r="57" spans="1:13">
      <c r="A57" s="21">
        <v>51</v>
      </c>
      <c r="B57" s="22" t="s">
        <v>64</v>
      </c>
      <c r="C57" s="22" t="s">
        <v>65</v>
      </c>
      <c r="D57" s="22" t="s">
        <v>66</v>
      </c>
      <c r="E57" s="23">
        <v>32112</v>
      </c>
      <c r="F57" s="29">
        <f t="shared" ca="1" si="3"/>
        <v>30</v>
      </c>
      <c r="G57" s="24" t="s">
        <v>32</v>
      </c>
      <c r="H57" s="30" t="str">
        <f ca="1">VLOOKUP(F51:F92,Группы!A1:B101,2)</f>
        <v>М-18</v>
      </c>
      <c r="I57" s="24">
        <v>13</v>
      </c>
      <c r="J57" s="24">
        <v>0</v>
      </c>
      <c r="K57" s="14">
        <f t="shared" si="2"/>
        <v>5200</v>
      </c>
      <c r="L57" s="15">
        <v>26</v>
      </c>
      <c r="M57" s="10">
        <v>56</v>
      </c>
    </row>
    <row r="58" spans="1:13">
      <c r="A58" s="21">
        <v>62</v>
      </c>
      <c r="B58" s="22" t="s">
        <v>135</v>
      </c>
      <c r="C58" s="22" t="s">
        <v>136</v>
      </c>
      <c r="D58" s="22" t="s">
        <v>39</v>
      </c>
      <c r="E58" s="23">
        <v>33773</v>
      </c>
      <c r="F58" s="29">
        <f t="shared" ca="1" si="3"/>
        <v>26</v>
      </c>
      <c r="G58" s="24" t="s">
        <v>32</v>
      </c>
      <c r="H58" s="30" t="str">
        <f ca="1">VLOOKUP(F53:F83,Группы!A1:B101,2)</f>
        <v>М-18</v>
      </c>
      <c r="I58" s="24">
        <v>12</v>
      </c>
      <c r="J58" s="24">
        <v>0</v>
      </c>
      <c r="K58" s="14">
        <f t="shared" si="2"/>
        <v>4800</v>
      </c>
      <c r="L58" s="15">
        <v>27</v>
      </c>
      <c r="M58" s="10">
        <v>57</v>
      </c>
    </row>
    <row r="59" spans="1:13">
      <c r="A59" s="21">
        <v>61</v>
      </c>
      <c r="B59" s="22" t="s">
        <v>137</v>
      </c>
      <c r="C59" s="22" t="s">
        <v>138</v>
      </c>
      <c r="D59" s="22" t="s">
        <v>139</v>
      </c>
      <c r="E59" s="23">
        <v>33242</v>
      </c>
      <c r="F59" s="29">
        <f t="shared" ca="1" si="3"/>
        <v>27</v>
      </c>
      <c r="G59" s="24" t="s">
        <v>32</v>
      </c>
      <c r="H59" s="30" t="str">
        <f ca="1">VLOOKUP(F55:F65,Группы!A14:B114,2)</f>
        <v>М-18</v>
      </c>
      <c r="I59" s="24">
        <v>10</v>
      </c>
      <c r="J59" s="24">
        <v>0</v>
      </c>
      <c r="K59" s="14">
        <f t="shared" si="2"/>
        <v>4000</v>
      </c>
      <c r="L59" s="15">
        <v>28</v>
      </c>
      <c r="M59" s="10">
        <v>58</v>
      </c>
    </row>
    <row r="60" spans="1:13">
      <c r="A60" s="21">
        <v>28</v>
      </c>
      <c r="B60" s="22" t="s">
        <v>96</v>
      </c>
      <c r="C60" s="22" t="s">
        <v>46</v>
      </c>
      <c r="D60" s="22" t="s">
        <v>47</v>
      </c>
      <c r="E60" s="23">
        <v>34942</v>
      </c>
      <c r="F60" s="29">
        <f t="shared" ca="1" si="3"/>
        <v>23</v>
      </c>
      <c r="G60" s="24" t="s">
        <v>97</v>
      </c>
      <c r="H60" s="30" t="str">
        <f ca="1">VLOOKUP(F57:F113,Группы!A1:B101,2)</f>
        <v>М-18</v>
      </c>
      <c r="I60" s="24">
        <v>8</v>
      </c>
      <c r="J60" s="24">
        <v>0</v>
      </c>
      <c r="K60" s="14">
        <f t="shared" si="2"/>
        <v>3200</v>
      </c>
      <c r="L60" s="15">
        <v>29</v>
      </c>
      <c r="M60" s="10">
        <v>59</v>
      </c>
    </row>
    <row r="61" spans="1:13">
      <c r="A61" s="21">
        <v>68</v>
      </c>
      <c r="B61" s="22" t="s">
        <v>127</v>
      </c>
      <c r="C61" s="22" t="s">
        <v>42</v>
      </c>
      <c r="D61" s="22" t="s">
        <v>44</v>
      </c>
      <c r="E61" s="23">
        <v>30255</v>
      </c>
      <c r="F61" s="29">
        <f t="shared" ca="1" si="3"/>
        <v>35</v>
      </c>
      <c r="G61" s="24" t="s">
        <v>32</v>
      </c>
      <c r="H61" s="30" t="str">
        <f ca="1">VLOOKUP(F59:F80,Группы!A1:B101,2)</f>
        <v>М-18</v>
      </c>
      <c r="I61" s="24">
        <v>6</v>
      </c>
      <c r="J61" s="24">
        <v>0</v>
      </c>
      <c r="K61" s="14">
        <f t="shared" si="2"/>
        <v>2400</v>
      </c>
      <c r="L61" s="15">
        <v>30</v>
      </c>
      <c r="M61" s="10">
        <v>60</v>
      </c>
    </row>
    <row r="62" spans="1:13">
      <c r="A62" s="21">
        <v>36</v>
      </c>
      <c r="B62" s="22" t="s">
        <v>88</v>
      </c>
      <c r="C62" s="22" t="s">
        <v>89</v>
      </c>
      <c r="D62" s="22" t="s">
        <v>90</v>
      </c>
      <c r="E62" s="23">
        <v>33524</v>
      </c>
      <c r="F62" s="29">
        <f t="shared" ca="1" si="3"/>
        <v>26</v>
      </c>
      <c r="G62" s="24" t="s">
        <v>80</v>
      </c>
      <c r="H62" s="30" t="str">
        <f ca="1">VLOOKUP(F61:F67,Группы!A9:B109,2)</f>
        <v>М-18</v>
      </c>
      <c r="I62" s="24">
        <v>0</v>
      </c>
      <c r="J62" s="24">
        <v>0</v>
      </c>
      <c r="K62" s="14">
        <f t="shared" si="2"/>
        <v>0</v>
      </c>
      <c r="L62" s="15">
        <v>31</v>
      </c>
      <c r="M62" s="10">
        <v>61</v>
      </c>
    </row>
    <row r="63" spans="1:13" hidden="1">
      <c r="A63" s="10"/>
      <c r="B63" s="11"/>
      <c r="C63" s="11"/>
      <c r="D63" s="11"/>
      <c r="E63" s="12"/>
      <c r="F63" s="13"/>
      <c r="G63" s="11"/>
      <c r="H63" s="11"/>
      <c r="I63" s="17"/>
      <c r="J63" s="17"/>
      <c r="K63" s="18"/>
      <c r="L63" s="10"/>
      <c r="M63" s="10"/>
    </row>
    <row r="64" spans="1:13" hidden="1">
      <c r="A64" s="10"/>
      <c r="B64" s="11"/>
      <c r="C64" s="11"/>
      <c r="D64" s="11"/>
      <c r="E64" s="12"/>
      <c r="F64" s="13"/>
      <c r="G64" s="11"/>
      <c r="H64" s="11"/>
      <c r="I64" s="17"/>
      <c r="J64" s="17"/>
      <c r="K64" s="18"/>
      <c r="L64" s="10"/>
      <c r="M64" s="10"/>
    </row>
    <row r="65" spans="1:13" hidden="1">
      <c r="A65" s="10"/>
      <c r="B65" s="11"/>
      <c r="C65" s="11"/>
      <c r="D65" s="11"/>
      <c r="E65" s="12"/>
      <c r="F65" s="13"/>
      <c r="G65" s="11"/>
      <c r="H65" s="11"/>
      <c r="I65" s="17"/>
      <c r="J65" s="17"/>
      <c r="K65" s="18"/>
      <c r="L65" s="10"/>
      <c r="M65" s="10"/>
    </row>
    <row r="66" spans="1:13" hidden="1">
      <c r="A66" s="10"/>
      <c r="B66" s="11"/>
      <c r="C66" s="11"/>
      <c r="D66" s="11"/>
      <c r="E66" s="12"/>
      <c r="F66" s="13"/>
      <c r="G66" s="11"/>
      <c r="H66" s="11"/>
      <c r="I66" s="17"/>
      <c r="J66" s="17"/>
      <c r="K66" s="18"/>
      <c r="L66" s="10"/>
      <c r="M66" s="10"/>
    </row>
    <row r="67" spans="1:13" hidden="1">
      <c r="A67" s="10"/>
      <c r="B67" s="11"/>
      <c r="C67" s="11"/>
      <c r="D67" s="11"/>
      <c r="E67" s="12"/>
      <c r="F67" s="13"/>
      <c r="G67" s="11"/>
      <c r="H67" s="11"/>
      <c r="I67" s="17"/>
      <c r="J67" s="17"/>
      <c r="K67" s="18"/>
      <c r="L67" s="10"/>
      <c r="M67" s="10"/>
    </row>
    <row r="68" spans="1:13" hidden="1">
      <c r="A68" s="10"/>
      <c r="B68" s="11"/>
      <c r="C68" s="11"/>
      <c r="D68" s="11"/>
      <c r="E68" s="12"/>
      <c r="F68" s="13"/>
      <c r="G68" s="11"/>
      <c r="H68" s="11"/>
      <c r="I68" s="17"/>
      <c r="J68" s="17"/>
      <c r="K68" s="18"/>
      <c r="L68" s="10"/>
      <c r="M68" s="10"/>
    </row>
    <row r="69" spans="1:13" hidden="1">
      <c r="A69" s="10"/>
      <c r="B69" s="11"/>
      <c r="C69" s="11"/>
      <c r="D69" s="11"/>
      <c r="E69" s="12"/>
      <c r="F69" s="13"/>
      <c r="G69" s="11"/>
      <c r="H69" s="11"/>
      <c r="I69" s="17"/>
      <c r="J69" s="17"/>
      <c r="K69" s="18"/>
      <c r="L69" s="10"/>
      <c r="M69" s="10"/>
    </row>
    <row r="70" spans="1:13" hidden="1">
      <c r="A70" s="10"/>
      <c r="B70" s="11"/>
      <c r="C70" s="11"/>
      <c r="D70" s="11"/>
      <c r="E70" s="12"/>
      <c r="F70" s="13"/>
      <c r="G70" s="11"/>
      <c r="H70" s="11"/>
      <c r="I70" s="17"/>
      <c r="J70" s="17"/>
      <c r="K70" s="18"/>
      <c r="L70" s="10"/>
      <c r="M70" s="10"/>
    </row>
    <row r="71" spans="1:13" hidden="1">
      <c r="A71" s="10"/>
      <c r="B71" s="11"/>
      <c r="C71" s="11"/>
      <c r="D71" s="11"/>
      <c r="E71" s="12"/>
      <c r="F71" s="13"/>
      <c r="G71" s="11"/>
      <c r="H71" s="11"/>
      <c r="I71" s="17"/>
      <c r="J71" s="17"/>
      <c r="K71" s="18"/>
      <c r="L71" s="10"/>
      <c r="M71" s="10"/>
    </row>
    <row r="72" spans="1:13" hidden="1">
      <c r="A72" s="10"/>
      <c r="B72" s="11"/>
      <c r="C72" s="11"/>
      <c r="D72" s="11"/>
      <c r="E72" s="12"/>
      <c r="F72" s="13"/>
      <c r="G72" s="11"/>
      <c r="H72" s="11"/>
      <c r="I72" s="17"/>
      <c r="J72" s="17"/>
      <c r="K72" s="18"/>
      <c r="L72" s="10"/>
      <c r="M72" s="10"/>
    </row>
    <row r="73" spans="1:13" hidden="1">
      <c r="A73" s="10"/>
      <c r="B73" s="11"/>
      <c r="C73" s="11"/>
      <c r="D73" s="11"/>
      <c r="E73" s="12"/>
      <c r="F73" s="13"/>
      <c r="G73" s="11"/>
      <c r="H73" s="11"/>
      <c r="I73" s="17"/>
      <c r="J73" s="17"/>
      <c r="K73" s="18"/>
      <c r="L73" s="10"/>
      <c r="M73" s="10"/>
    </row>
    <row r="74" spans="1:13" hidden="1">
      <c r="A74" s="10"/>
      <c r="B74" s="11"/>
      <c r="C74" s="11"/>
      <c r="D74" s="11"/>
      <c r="E74" s="12"/>
      <c r="F74" s="13"/>
      <c r="G74" s="11"/>
      <c r="H74" s="11"/>
      <c r="I74" s="17"/>
      <c r="J74" s="17"/>
      <c r="K74" s="18"/>
      <c r="L74" s="10"/>
      <c r="M74" s="10"/>
    </row>
    <row r="75" spans="1:13" hidden="1">
      <c r="A75" s="10"/>
      <c r="B75" s="11"/>
      <c r="C75" s="11"/>
      <c r="D75" s="11"/>
      <c r="E75" s="12"/>
      <c r="F75" s="13"/>
      <c r="G75" s="11"/>
      <c r="H75" s="11"/>
      <c r="I75" s="17"/>
      <c r="J75" s="17"/>
      <c r="K75" s="18"/>
      <c r="L75" s="10"/>
      <c r="M75" s="10"/>
    </row>
    <row r="76" spans="1:13" hidden="1">
      <c r="A76" s="10"/>
      <c r="B76" s="11"/>
      <c r="C76" s="11"/>
      <c r="D76" s="11"/>
      <c r="E76" s="12"/>
      <c r="F76" s="13"/>
      <c r="G76" s="11"/>
      <c r="H76" s="11"/>
      <c r="I76" s="17"/>
      <c r="J76" s="17"/>
      <c r="K76" s="18"/>
      <c r="L76" s="10"/>
      <c r="M76" s="10"/>
    </row>
    <row r="77" spans="1:13" hidden="1">
      <c r="A77" s="10"/>
      <c r="B77" s="11"/>
      <c r="C77" s="11"/>
      <c r="D77" s="11"/>
      <c r="E77" s="12"/>
      <c r="F77" s="13"/>
      <c r="G77" s="11"/>
      <c r="H77" s="11"/>
      <c r="I77" s="17"/>
      <c r="J77" s="17"/>
      <c r="K77" s="18"/>
      <c r="L77" s="10"/>
      <c r="M77" s="10"/>
    </row>
    <row r="78" spans="1:13" hidden="1">
      <c r="A78" s="10"/>
      <c r="B78" s="11"/>
      <c r="C78" s="11"/>
      <c r="D78" s="11"/>
      <c r="E78" s="12"/>
      <c r="F78" s="13"/>
      <c r="G78" s="11"/>
      <c r="H78" s="11"/>
      <c r="I78" s="17"/>
      <c r="J78" s="17"/>
      <c r="K78" s="18"/>
      <c r="L78" s="10"/>
      <c r="M78" s="10"/>
    </row>
    <row r="79" spans="1:13" hidden="1">
      <c r="A79" s="10"/>
      <c r="B79" s="11"/>
      <c r="C79" s="11"/>
      <c r="D79" s="11"/>
      <c r="E79" s="12"/>
      <c r="F79" s="13"/>
      <c r="G79" s="11"/>
      <c r="H79" s="11"/>
      <c r="I79" s="17"/>
      <c r="J79" s="17"/>
      <c r="K79" s="18"/>
      <c r="L79" s="10"/>
      <c r="M79" s="10"/>
    </row>
    <row r="80" spans="1:13" hidden="1">
      <c r="A80" s="10"/>
      <c r="B80" s="11"/>
      <c r="C80" s="11"/>
      <c r="D80" s="11"/>
      <c r="E80" s="12"/>
      <c r="F80" s="13"/>
      <c r="G80" s="11"/>
      <c r="H80" s="11"/>
      <c r="I80" s="17"/>
      <c r="J80" s="17"/>
      <c r="K80" s="18"/>
      <c r="L80" s="10"/>
      <c r="M80" s="10"/>
    </row>
    <row r="81" spans="1:13" hidden="1">
      <c r="A81" s="10"/>
      <c r="B81" s="11"/>
      <c r="C81" s="11"/>
      <c r="D81" s="11"/>
      <c r="E81" s="12"/>
      <c r="F81" s="13"/>
      <c r="G81" s="11"/>
      <c r="H81" s="11"/>
      <c r="I81" s="17"/>
      <c r="J81" s="17"/>
      <c r="K81" s="18"/>
      <c r="L81" s="10"/>
      <c r="M81" s="10"/>
    </row>
    <row r="82" spans="1:13" hidden="1">
      <c r="A82" s="10"/>
      <c r="B82" s="11"/>
      <c r="C82" s="11"/>
      <c r="D82" s="11"/>
      <c r="E82" s="12"/>
      <c r="F82" s="13"/>
      <c r="G82" s="11"/>
      <c r="H82" s="11"/>
      <c r="I82" s="17"/>
      <c r="J82" s="17"/>
      <c r="K82" s="18"/>
      <c r="L82" s="10"/>
      <c r="M82" s="10"/>
    </row>
    <row r="83" spans="1:13" hidden="1">
      <c r="A83" s="10"/>
      <c r="B83" s="11"/>
      <c r="C83" s="11"/>
      <c r="D83" s="11"/>
      <c r="E83" s="12"/>
      <c r="F83" s="13"/>
      <c r="G83" s="11"/>
      <c r="H83" s="11"/>
      <c r="I83" s="17"/>
      <c r="J83" s="17"/>
      <c r="K83" s="18"/>
      <c r="L83" s="10"/>
      <c r="M83" s="10"/>
    </row>
    <row r="84" spans="1:13" hidden="1">
      <c r="A84" s="10"/>
      <c r="B84" s="11"/>
      <c r="C84" s="11"/>
      <c r="D84" s="11"/>
      <c r="E84" s="12"/>
      <c r="F84" s="13"/>
      <c r="G84" s="11"/>
      <c r="H84" s="11"/>
      <c r="I84" s="17"/>
      <c r="J84" s="17"/>
      <c r="K84" s="18"/>
      <c r="L84" s="10"/>
      <c r="M84" s="10"/>
    </row>
    <row r="85" spans="1:13" hidden="1">
      <c r="A85" s="10"/>
      <c r="B85" s="11"/>
      <c r="C85" s="11"/>
      <c r="D85" s="11"/>
      <c r="E85" s="12"/>
      <c r="F85" s="13"/>
      <c r="G85" s="11"/>
      <c r="H85" s="11"/>
      <c r="I85" s="17"/>
      <c r="J85" s="17"/>
      <c r="K85" s="18"/>
      <c r="L85" s="10"/>
      <c r="M85" s="10"/>
    </row>
    <row r="86" spans="1:13" hidden="1">
      <c r="A86" s="10"/>
      <c r="B86" s="11"/>
      <c r="C86" s="11"/>
      <c r="D86" s="11"/>
      <c r="E86" s="12"/>
      <c r="F86" s="13"/>
      <c r="G86" s="11"/>
      <c r="H86" s="11"/>
      <c r="I86" s="17"/>
      <c r="J86" s="17"/>
      <c r="K86" s="18"/>
      <c r="L86" s="10"/>
      <c r="M86" s="10"/>
    </row>
    <row r="87" spans="1:13" hidden="1">
      <c r="A87" s="10"/>
      <c r="B87" s="11"/>
      <c r="C87" s="11"/>
      <c r="D87" s="11"/>
      <c r="E87" s="12"/>
      <c r="F87" s="13"/>
      <c r="G87" s="11"/>
      <c r="H87" s="11"/>
      <c r="I87" s="17"/>
      <c r="J87" s="17"/>
      <c r="K87" s="18"/>
      <c r="L87" s="10"/>
      <c r="M87" s="10"/>
    </row>
    <row r="88" spans="1:13" hidden="1">
      <c r="A88" s="10"/>
      <c r="B88" s="11"/>
      <c r="C88" s="11"/>
      <c r="D88" s="11"/>
      <c r="E88" s="12"/>
      <c r="F88" s="13"/>
      <c r="G88" s="11"/>
      <c r="H88" s="11"/>
      <c r="I88" s="17"/>
      <c r="J88" s="17"/>
      <c r="K88" s="18"/>
      <c r="L88" s="10"/>
      <c r="M88" s="10"/>
    </row>
    <row r="89" spans="1:13" hidden="1">
      <c r="A89" s="10"/>
      <c r="B89" s="11"/>
      <c r="C89" s="11"/>
      <c r="D89" s="11"/>
      <c r="E89" s="12"/>
      <c r="F89" s="13"/>
      <c r="G89" s="11"/>
      <c r="H89" s="11"/>
      <c r="I89" s="17"/>
      <c r="J89" s="17"/>
      <c r="K89" s="18"/>
      <c r="L89" s="10"/>
      <c r="M89" s="10"/>
    </row>
  </sheetData>
  <autoFilter ref="A1:M89">
    <filterColumn colId="7">
      <customFilters>
        <customFilter operator="notEqual" val=" "/>
      </customFilters>
    </filterColumn>
    <sortState ref="A2:M89">
      <sortCondition descending="1" ref="K1:K89"/>
    </sortState>
  </autoFilter>
  <sortState ref="A2:M90">
    <sortCondition descending="1" ref="K2:K90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1"/>
  <sheetViews>
    <sheetView workbookViewId="0">
      <selection activeCell="B2" sqref="B2"/>
    </sheetView>
  </sheetViews>
  <sheetFormatPr defaultRowHeight="15"/>
  <sheetData>
    <row r="1" spans="1:2">
      <c r="A1">
        <v>0</v>
      </c>
      <c r="B1" t="s">
        <v>20</v>
      </c>
    </row>
    <row r="2" spans="1:2">
      <c r="A2">
        <v>1</v>
      </c>
      <c r="B2" t="s">
        <v>13</v>
      </c>
    </row>
    <row r="3" spans="1:2">
      <c r="A3">
        <v>2</v>
      </c>
      <c r="B3" t="s">
        <v>13</v>
      </c>
    </row>
    <row r="4" spans="1:2">
      <c r="A4">
        <v>3</v>
      </c>
      <c r="B4" t="s">
        <v>13</v>
      </c>
    </row>
    <row r="5" spans="1:2">
      <c r="A5">
        <v>4</v>
      </c>
      <c r="B5" t="s">
        <v>13</v>
      </c>
    </row>
    <row r="6" spans="1:2">
      <c r="A6">
        <v>5</v>
      </c>
      <c r="B6" t="s">
        <v>13</v>
      </c>
    </row>
    <row r="7" spans="1:2">
      <c r="A7">
        <v>6</v>
      </c>
      <c r="B7" t="s">
        <v>13</v>
      </c>
    </row>
    <row r="8" spans="1:2">
      <c r="A8">
        <v>7</v>
      </c>
      <c r="B8" t="s">
        <v>13</v>
      </c>
    </row>
    <row r="9" spans="1:2">
      <c r="A9">
        <v>8</v>
      </c>
      <c r="B9" t="s">
        <v>13</v>
      </c>
    </row>
    <row r="10" spans="1:2">
      <c r="A10">
        <v>9</v>
      </c>
      <c r="B10" t="s">
        <v>13</v>
      </c>
    </row>
    <row r="11" spans="1:2">
      <c r="A11">
        <v>10</v>
      </c>
      <c r="B11" t="s">
        <v>13</v>
      </c>
    </row>
    <row r="12" spans="1:2">
      <c r="A12">
        <v>11</v>
      </c>
      <c r="B12" t="s">
        <v>13</v>
      </c>
    </row>
    <row r="13" spans="1:2">
      <c r="A13">
        <v>12</v>
      </c>
      <c r="B13" t="s">
        <v>13</v>
      </c>
    </row>
    <row r="14" spans="1:2">
      <c r="A14">
        <v>13</v>
      </c>
      <c r="B14" t="s">
        <v>13</v>
      </c>
    </row>
    <row r="15" spans="1:2">
      <c r="A15">
        <v>14</v>
      </c>
      <c r="B15" t="s">
        <v>13</v>
      </c>
    </row>
    <row r="16" spans="1:2">
      <c r="A16">
        <v>15</v>
      </c>
      <c r="B16" t="s">
        <v>14</v>
      </c>
    </row>
    <row r="17" spans="1:2">
      <c r="A17">
        <v>16</v>
      </c>
      <c r="B17" t="s">
        <v>14</v>
      </c>
    </row>
    <row r="18" spans="1:2">
      <c r="A18">
        <v>17</v>
      </c>
      <c r="B18" t="s">
        <v>14</v>
      </c>
    </row>
    <row r="19" spans="1:2">
      <c r="A19">
        <v>18</v>
      </c>
      <c r="B19" t="s">
        <v>15</v>
      </c>
    </row>
    <row r="20" spans="1:2">
      <c r="A20">
        <v>19</v>
      </c>
      <c r="B20" t="s">
        <v>15</v>
      </c>
    </row>
    <row r="21" spans="1:2">
      <c r="A21">
        <v>20</v>
      </c>
      <c r="B21" t="s">
        <v>15</v>
      </c>
    </row>
    <row r="22" spans="1:2">
      <c r="A22">
        <v>21</v>
      </c>
      <c r="B22" t="s">
        <v>15</v>
      </c>
    </row>
    <row r="23" spans="1:2">
      <c r="A23">
        <v>22</v>
      </c>
      <c r="B23" t="s">
        <v>15</v>
      </c>
    </row>
    <row r="24" spans="1:2">
      <c r="A24">
        <v>23</v>
      </c>
      <c r="B24" t="s">
        <v>15</v>
      </c>
    </row>
    <row r="25" spans="1:2">
      <c r="A25">
        <v>24</v>
      </c>
      <c r="B25" t="s">
        <v>15</v>
      </c>
    </row>
    <row r="26" spans="1:2">
      <c r="A26">
        <v>25</v>
      </c>
      <c r="B26" t="s">
        <v>15</v>
      </c>
    </row>
    <row r="27" spans="1:2">
      <c r="A27">
        <v>26</v>
      </c>
      <c r="B27" t="s">
        <v>15</v>
      </c>
    </row>
    <row r="28" spans="1:2">
      <c r="A28">
        <v>27</v>
      </c>
      <c r="B28" t="s">
        <v>15</v>
      </c>
    </row>
    <row r="29" spans="1:2">
      <c r="A29">
        <v>28</v>
      </c>
      <c r="B29" t="s">
        <v>15</v>
      </c>
    </row>
    <row r="30" spans="1:2">
      <c r="A30">
        <v>29</v>
      </c>
      <c r="B30" t="s">
        <v>15</v>
      </c>
    </row>
    <row r="31" spans="1:2">
      <c r="A31">
        <v>30</v>
      </c>
      <c r="B31" t="s">
        <v>15</v>
      </c>
    </row>
    <row r="32" spans="1:2">
      <c r="A32">
        <v>31</v>
      </c>
      <c r="B32" t="s">
        <v>15</v>
      </c>
    </row>
    <row r="33" spans="1:2">
      <c r="A33">
        <v>32</v>
      </c>
      <c r="B33" t="s">
        <v>15</v>
      </c>
    </row>
    <row r="34" spans="1:2">
      <c r="A34">
        <v>33</v>
      </c>
      <c r="B34" t="s">
        <v>15</v>
      </c>
    </row>
    <row r="35" spans="1:2">
      <c r="A35">
        <v>34</v>
      </c>
      <c r="B35" t="s">
        <v>15</v>
      </c>
    </row>
    <row r="36" spans="1:2">
      <c r="A36">
        <v>35</v>
      </c>
      <c r="B36" t="s">
        <v>15</v>
      </c>
    </row>
    <row r="37" spans="1:2">
      <c r="A37">
        <v>36</v>
      </c>
      <c r="B37" t="s">
        <v>15</v>
      </c>
    </row>
    <row r="38" spans="1:2">
      <c r="A38">
        <v>37</v>
      </c>
      <c r="B38" t="s">
        <v>15</v>
      </c>
    </row>
    <row r="39" spans="1:2">
      <c r="A39">
        <v>38</v>
      </c>
      <c r="B39" t="s">
        <v>15</v>
      </c>
    </row>
    <row r="40" spans="1:2">
      <c r="A40">
        <v>39</v>
      </c>
      <c r="B40" t="s">
        <v>15</v>
      </c>
    </row>
    <row r="41" spans="1:2">
      <c r="A41">
        <v>40</v>
      </c>
      <c r="B41" t="s">
        <v>16</v>
      </c>
    </row>
    <row r="42" spans="1:2">
      <c r="A42">
        <v>41</v>
      </c>
      <c r="B42" t="s">
        <v>16</v>
      </c>
    </row>
    <row r="43" spans="1:2">
      <c r="A43">
        <v>42</v>
      </c>
      <c r="B43" t="s">
        <v>16</v>
      </c>
    </row>
    <row r="44" spans="1:2">
      <c r="A44">
        <v>43</v>
      </c>
      <c r="B44" t="s">
        <v>16</v>
      </c>
    </row>
    <row r="45" spans="1:2">
      <c r="A45">
        <v>44</v>
      </c>
      <c r="B45" t="s">
        <v>16</v>
      </c>
    </row>
    <row r="46" spans="1:2">
      <c r="A46">
        <v>45</v>
      </c>
      <c r="B46" t="s">
        <v>16</v>
      </c>
    </row>
    <row r="47" spans="1:2">
      <c r="A47">
        <v>46</v>
      </c>
      <c r="B47" t="s">
        <v>16</v>
      </c>
    </row>
    <row r="48" spans="1:2">
      <c r="A48">
        <v>47</v>
      </c>
      <c r="B48" t="s">
        <v>16</v>
      </c>
    </row>
    <row r="49" spans="1:2">
      <c r="A49">
        <v>48</v>
      </c>
      <c r="B49" t="s">
        <v>16</v>
      </c>
    </row>
    <row r="50" spans="1:2">
      <c r="A50">
        <v>49</v>
      </c>
      <c r="B50" t="s">
        <v>16</v>
      </c>
    </row>
    <row r="51" spans="1:2">
      <c r="A51">
        <v>50</v>
      </c>
      <c r="B51" t="s">
        <v>17</v>
      </c>
    </row>
    <row r="52" spans="1:2">
      <c r="A52">
        <v>51</v>
      </c>
      <c r="B52" t="s">
        <v>17</v>
      </c>
    </row>
    <row r="53" spans="1:2">
      <c r="A53">
        <v>52</v>
      </c>
      <c r="B53" t="s">
        <v>17</v>
      </c>
    </row>
    <row r="54" spans="1:2">
      <c r="A54">
        <v>53</v>
      </c>
      <c r="B54" t="s">
        <v>17</v>
      </c>
    </row>
    <row r="55" spans="1:2">
      <c r="A55">
        <v>54</v>
      </c>
      <c r="B55" t="s">
        <v>17</v>
      </c>
    </row>
    <row r="56" spans="1:2">
      <c r="A56">
        <v>55</v>
      </c>
      <c r="B56" t="s">
        <v>17</v>
      </c>
    </row>
    <row r="57" spans="1:2">
      <c r="A57">
        <v>56</v>
      </c>
      <c r="B57" t="s">
        <v>17</v>
      </c>
    </row>
    <row r="58" spans="1:2">
      <c r="A58">
        <v>57</v>
      </c>
      <c r="B58" t="s">
        <v>17</v>
      </c>
    </row>
    <row r="59" spans="1:2">
      <c r="A59">
        <v>58</v>
      </c>
      <c r="B59" t="s">
        <v>17</v>
      </c>
    </row>
    <row r="60" spans="1:2">
      <c r="A60">
        <v>59</v>
      </c>
      <c r="B60" t="s">
        <v>17</v>
      </c>
    </row>
    <row r="61" spans="1:2">
      <c r="A61">
        <v>60</v>
      </c>
      <c r="B61" t="s">
        <v>18</v>
      </c>
    </row>
    <row r="62" spans="1:2">
      <c r="A62">
        <v>61</v>
      </c>
      <c r="B62" t="s">
        <v>18</v>
      </c>
    </row>
    <row r="63" spans="1:2">
      <c r="A63">
        <v>62</v>
      </c>
      <c r="B63" t="s">
        <v>18</v>
      </c>
    </row>
    <row r="64" spans="1:2">
      <c r="A64">
        <v>63</v>
      </c>
      <c r="B64" t="s">
        <v>18</v>
      </c>
    </row>
    <row r="65" spans="1:2">
      <c r="A65">
        <v>64</v>
      </c>
      <c r="B65" t="s">
        <v>18</v>
      </c>
    </row>
    <row r="66" spans="1:2">
      <c r="A66">
        <v>65</v>
      </c>
      <c r="B66" t="s">
        <v>18</v>
      </c>
    </row>
    <row r="67" spans="1:2">
      <c r="A67">
        <v>66</v>
      </c>
      <c r="B67" t="s">
        <v>18</v>
      </c>
    </row>
    <row r="68" spans="1:2">
      <c r="A68">
        <v>67</v>
      </c>
      <c r="B68" t="s">
        <v>18</v>
      </c>
    </row>
    <row r="69" spans="1:2">
      <c r="A69">
        <v>68</v>
      </c>
      <c r="B69" t="s">
        <v>18</v>
      </c>
    </row>
    <row r="70" spans="1:2">
      <c r="A70">
        <v>69</v>
      </c>
      <c r="B70" t="s">
        <v>18</v>
      </c>
    </row>
    <row r="71" spans="1:2">
      <c r="A71">
        <v>70</v>
      </c>
      <c r="B71" t="s">
        <v>19</v>
      </c>
    </row>
    <row r="72" spans="1:2">
      <c r="A72">
        <v>71</v>
      </c>
      <c r="B72" t="s">
        <v>19</v>
      </c>
    </row>
    <row r="73" spans="1:2">
      <c r="A73">
        <v>72</v>
      </c>
      <c r="B73" t="s">
        <v>19</v>
      </c>
    </row>
    <row r="74" spans="1:2">
      <c r="A74">
        <v>73</v>
      </c>
      <c r="B74" t="s">
        <v>19</v>
      </c>
    </row>
    <row r="75" spans="1:2">
      <c r="A75">
        <v>74</v>
      </c>
      <c r="B75" t="s">
        <v>19</v>
      </c>
    </row>
    <row r="76" spans="1:2">
      <c r="A76">
        <v>75</v>
      </c>
      <c r="B76" t="s">
        <v>19</v>
      </c>
    </row>
    <row r="77" spans="1:2">
      <c r="A77">
        <v>76</v>
      </c>
      <c r="B77" t="s">
        <v>19</v>
      </c>
    </row>
    <row r="78" spans="1:2">
      <c r="A78">
        <v>77</v>
      </c>
      <c r="B78" t="s">
        <v>19</v>
      </c>
    </row>
    <row r="79" spans="1:2">
      <c r="A79">
        <v>78</v>
      </c>
      <c r="B79" t="s">
        <v>19</v>
      </c>
    </row>
    <row r="80" spans="1:2">
      <c r="A80">
        <v>79</v>
      </c>
      <c r="B80" t="s">
        <v>19</v>
      </c>
    </row>
    <row r="81" spans="1:2">
      <c r="A81">
        <v>80</v>
      </c>
      <c r="B81" t="s">
        <v>19</v>
      </c>
    </row>
    <row r="82" spans="1:2">
      <c r="A82">
        <v>81</v>
      </c>
      <c r="B82" t="s">
        <v>19</v>
      </c>
    </row>
    <row r="83" spans="1:2">
      <c r="A83">
        <v>82</v>
      </c>
      <c r="B83" t="s">
        <v>19</v>
      </c>
    </row>
    <row r="84" spans="1:2">
      <c r="A84">
        <v>83</v>
      </c>
      <c r="B84" t="s">
        <v>19</v>
      </c>
    </row>
    <row r="85" spans="1:2">
      <c r="A85">
        <v>84</v>
      </c>
      <c r="B85" t="s">
        <v>19</v>
      </c>
    </row>
    <row r="86" spans="1:2">
      <c r="A86">
        <v>85</v>
      </c>
      <c r="B86" t="s">
        <v>19</v>
      </c>
    </row>
    <row r="87" spans="1:2">
      <c r="A87">
        <v>86</v>
      </c>
      <c r="B87" t="s">
        <v>19</v>
      </c>
    </row>
    <row r="88" spans="1:2">
      <c r="A88">
        <v>87</v>
      </c>
      <c r="B88" t="s">
        <v>19</v>
      </c>
    </row>
    <row r="89" spans="1:2">
      <c r="A89">
        <v>88</v>
      </c>
      <c r="B89" t="s">
        <v>19</v>
      </c>
    </row>
    <row r="90" spans="1:2">
      <c r="A90">
        <v>89</v>
      </c>
      <c r="B90" t="s">
        <v>19</v>
      </c>
    </row>
    <row r="91" spans="1:2">
      <c r="A91">
        <v>90</v>
      </c>
      <c r="B91" t="s">
        <v>19</v>
      </c>
    </row>
    <row r="92" spans="1:2">
      <c r="A92">
        <v>91</v>
      </c>
      <c r="B92" t="s">
        <v>19</v>
      </c>
    </row>
    <row r="93" spans="1:2">
      <c r="A93">
        <v>92</v>
      </c>
      <c r="B93" t="s">
        <v>19</v>
      </c>
    </row>
    <row r="94" spans="1:2">
      <c r="A94">
        <v>93</v>
      </c>
      <c r="B94" t="s">
        <v>19</v>
      </c>
    </row>
    <row r="95" spans="1:2">
      <c r="A95">
        <v>94</v>
      </c>
      <c r="B95" t="s">
        <v>19</v>
      </c>
    </row>
    <row r="96" spans="1:2">
      <c r="A96">
        <v>95</v>
      </c>
      <c r="B96" t="s">
        <v>19</v>
      </c>
    </row>
    <row r="97" spans="1:2">
      <c r="A97">
        <v>96</v>
      </c>
      <c r="B97" t="s">
        <v>19</v>
      </c>
    </row>
    <row r="98" spans="1:2">
      <c r="A98">
        <v>97</v>
      </c>
      <c r="B98" t="s">
        <v>19</v>
      </c>
    </row>
    <row r="99" spans="1:2">
      <c r="A99">
        <v>98</v>
      </c>
      <c r="B99" t="s">
        <v>19</v>
      </c>
    </row>
    <row r="100" spans="1:2">
      <c r="A100">
        <v>99</v>
      </c>
      <c r="B100" t="s">
        <v>19</v>
      </c>
    </row>
    <row r="101" spans="1:2">
      <c r="A101">
        <v>100</v>
      </c>
      <c r="B101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61" sqref="B61"/>
    </sheetView>
  </sheetViews>
  <sheetFormatPr defaultRowHeight="11.25"/>
  <cols>
    <col min="1" max="1" width="7.5703125" style="38" customWidth="1"/>
    <col min="2" max="2" width="10.42578125" style="37" customWidth="1"/>
    <col min="3" max="3" width="10.28515625" style="37" customWidth="1"/>
    <col min="4" max="4" width="12.7109375" style="37" customWidth="1"/>
    <col min="5" max="5" width="10.5703125" style="37" customWidth="1"/>
    <col min="6" max="6" width="8.42578125" style="39" customWidth="1"/>
    <col min="7" max="7" width="12.7109375" style="37" customWidth="1"/>
    <col min="8" max="8" width="8.85546875" style="37" customWidth="1"/>
    <col min="9" max="9" width="7.28515625" style="37" customWidth="1"/>
    <col min="10" max="10" width="7.85546875" style="37" customWidth="1"/>
    <col min="11" max="11" width="11.42578125" style="37" customWidth="1"/>
    <col min="12" max="12" width="7.140625" style="38" customWidth="1"/>
    <col min="13" max="13" width="12.85546875" style="38" customWidth="1"/>
    <col min="14" max="16384" width="9.140625" style="37"/>
  </cols>
  <sheetData>
    <row r="1" spans="1:13" s="53" customFormat="1" ht="56.25">
      <c r="A1" s="54" t="s">
        <v>10</v>
      </c>
      <c r="B1" s="54" t="s">
        <v>0</v>
      </c>
      <c r="C1" s="54" t="s">
        <v>1</v>
      </c>
      <c r="D1" s="54" t="s">
        <v>2</v>
      </c>
      <c r="E1" s="54" t="s">
        <v>3</v>
      </c>
      <c r="F1" s="55" t="s">
        <v>12</v>
      </c>
      <c r="G1" s="54" t="s">
        <v>4</v>
      </c>
      <c r="H1" s="54" t="s">
        <v>5</v>
      </c>
      <c r="I1" s="54" t="s">
        <v>6</v>
      </c>
      <c r="J1" s="54" t="s">
        <v>7</v>
      </c>
      <c r="K1" s="54" t="s">
        <v>8</v>
      </c>
      <c r="L1" s="54" t="s">
        <v>11</v>
      </c>
      <c r="M1" s="54" t="s">
        <v>9</v>
      </c>
    </row>
    <row r="2" spans="1:13">
      <c r="A2" s="48">
        <v>17</v>
      </c>
      <c r="B2" s="50" t="s">
        <v>223</v>
      </c>
      <c r="C2" s="50" t="s">
        <v>184</v>
      </c>
      <c r="D2" s="50" t="s">
        <v>224</v>
      </c>
      <c r="E2" s="52">
        <v>39455</v>
      </c>
      <c r="F2" s="51">
        <f ca="1">IF((DATEDIF(E2,TODAY(),"y"))=116,0,DATEDIF(E2,TODAY(),"y"))</f>
        <v>10</v>
      </c>
      <c r="G2" s="50" t="s">
        <v>32</v>
      </c>
      <c r="H2" s="50" t="str">
        <f ca="1">VLOOKUP(F1:F10,[1]Группы!A1:B101,2)</f>
        <v>М-до 15</v>
      </c>
      <c r="I2" s="50">
        <v>19</v>
      </c>
      <c r="J2" s="50">
        <v>330</v>
      </c>
      <c r="K2" s="49">
        <f>I2*400+J2</f>
        <v>7930</v>
      </c>
      <c r="L2" s="48">
        <v>5</v>
      </c>
      <c r="M2" s="48">
        <v>12</v>
      </c>
    </row>
    <row r="3" spans="1:13">
      <c r="A3" s="48">
        <v>18</v>
      </c>
      <c r="B3" s="50" t="s">
        <v>223</v>
      </c>
      <c r="C3" s="50" t="s">
        <v>222</v>
      </c>
      <c r="D3" s="50" t="s">
        <v>221</v>
      </c>
      <c r="E3" s="52">
        <v>27340</v>
      </c>
      <c r="F3" s="51">
        <f ca="1">IF((DATEDIF(E3,TODAY(),"y"))=116,0,DATEDIF(E3,TODAY(),"y"))</f>
        <v>43</v>
      </c>
      <c r="G3" s="50" t="s">
        <v>32</v>
      </c>
      <c r="H3" s="50" t="str">
        <f ca="1">VLOOKUP(F3:F91,[1]Группы!A1:B101,2)</f>
        <v>М-40</v>
      </c>
      <c r="I3" s="50">
        <v>19</v>
      </c>
      <c r="J3" s="50">
        <v>323</v>
      </c>
      <c r="K3" s="49">
        <f>I3*400+J3</f>
        <v>7923</v>
      </c>
      <c r="L3" s="48">
        <v>1</v>
      </c>
      <c r="M3" s="48">
        <v>13</v>
      </c>
    </row>
    <row r="4" spans="1:13">
      <c r="A4" s="48">
        <v>19</v>
      </c>
      <c r="B4" s="50" t="s">
        <v>220</v>
      </c>
      <c r="C4" s="50" t="s">
        <v>219</v>
      </c>
      <c r="D4" s="50" t="s">
        <v>218</v>
      </c>
      <c r="E4" s="52">
        <v>15790</v>
      </c>
      <c r="F4" s="51">
        <f ca="1">IF((DATEDIF(E4,TODAY(),"y"))=116,0,DATEDIF(E4,TODAY(),"y"))</f>
        <v>75</v>
      </c>
      <c r="G4" s="50" t="s">
        <v>214</v>
      </c>
      <c r="H4" s="50" t="str">
        <f ca="1">VLOOKUP(F2:F48,[1]Группы!A1:B101,2)</f>
        <v>М-70</v>
      </c>
      <c r="I4" s="50">
        <v>15</v>
      </c>
      <c r="J4" s="50">
        <v>210</v>
      </c>
      <c r="K4" s="49">
        <f>I4*400+J4</f>
        <v>6210</v>
      </c>
      <c r="L4" s="48">
        <v>2</v>
      </c>
      <c r="M4" s="48">
        <v>16</v>
      </c>
    </row>
    <row r="5" spans="1:13">
      <c r="A5" s="48">
        <v>20</v>
      </c>
      <c r="B5" s="50" t="s">
        <v>217</v>
      </c>
      <c r="C5" s="50" t="s">
        <v>216</v>
      </c>
      <c r="D5" s="50" t="s">
        <v>215</v>
      </c>
      <c r="E5" s="52">
        <v>21847</v>
      </c>
      <c r="F5" s="51">
        <f ca="1">IF((DATEDIF(E5,TODAY(),"y"))=116,0,DATEDIF(E5,TODAY(),"y"))</f>
        <v>58</v>
      </c>
      <c r="G5" s="50" t="s">
        <v>214</v>
      </c>
      <c r="H5" s="50" t="str">
        <f ca="1">VLOOKUP(F2:F66,[1]Группы!A1:B101,2)</f>
        <v>М-50</v>
      </c>
      <c r="I5" s="50">
        <v>20</v>
      </c>
      <c r="J5" s="50">
        <v>90</v>
      </c>
      <c r="K5" s="49">
        <f>I5*400+J5</f>
        <v>8090</v>
      </c>
      <c r="L5" s="48">
        <v>1</v>
      </c>
      <c r="M5" s="48">
        <v>11</v>
      </c>
    </row>
    <row r="6" spans="1:13">
      <c r="A6" s="48">
        <v>25</v>
      </c>
      <c r="B6" s="50" t="s">
        <v>213</v>
      </c>
      <c r="C6" s="50" t="s">
        <v>212</v>
      </c>
      <c r="D6" s="50" t="s">
        <v>211</v>
      </c>
      <c r="E6" s="52">
        <v>31255</v>
      </c>
      <c r="F6" s="51">
        <f ca="1">IF((DATEDIF(E6,TODAY(),"y"))=116,0,DATEDIF(E6,TODAY(),"y"))</f>
        <v>33</v>
      </c>
      <c r="G6" s="50" t="s">
        <v>34</v>
      </c>
      <c r="H6" s="50" t="str">
        <f ca="1">VLOOKUP(F4:F70,[1]Группы!A1:B101,2)</f>
        <v>М-18</v>
      </c>
      <c r="I6" s="50">
        <v>29</v>
      </c>
      <c r="J6" s="50">
        <v>380</v>
      </c>
      <c r="K6" s="49">
        <f>I6*400+J6</f>
        <v>11980</v>
      </c>
      <c r="L6" s="48">
        <v>3</v>
      </c>
      <c r="M6" s="48">
        <v>3</v>
      </c>
    </row>
    <row r="7" spans="1:13">
      <c r="A7" s="48">
        <v>66</v>
      </c>
      <c r="B7" s="50" t="s">
        <v>210</v>
      </c>
      <c r="C7" s="50" t="s">
        <v>209</v>
      </c>
      <c r="D7" s="50" t="s">
        <v>208</v>
      </c>
      <c r="E7" s="52">
        <v>38005</v>
      </c>
      <c r="F7" s="51">
        <f ca="1">IF((DATEDIF(E7,TODAY(),"y"))=116,0,DATEDIF(E7,TODAY(),"y"))</f>
        <v>14</v>
      </c>
      <c r="G7" s="50" t="s">
        <v>124</v>
      </c>
      <c r="H7" s="50" t="str">
        <f ca="1">VLOOKUP(F5:F14,[1]Группы!A1:B101,2)</f>
        <v>М-до 15</v>
      </c>
      <c r="I7" s="50">
        <v>27</v>
      </c>
      <c r="J7" s="50">
        <v>360</v>
      </c>
      <c r="K7" s="49">
        <f>I7*400+J7</f>
        <v>11160</v>
      </c>
      <c r="L7" s="48">
        <v>1</v>
      </c>
      <c r="M7" s="48">
        <v>5</v>
      </c>
    </row>
    <row r="8" spans="1:13">
      <c r="A8" s="48">
        <v>65</v>
      </c>
      <c r="B8" s="50" t="s">
        <v>207</v>
      </c>
      <c r="C8" s="50" t="s">
        <v>206</v>
      </c>
      <c r="D8" s="50" t="s">
        <v>193</v>
      </c>
      <c r="E8" s="52">
        <v>37427</v>
      </c>
      <c r="F8" s="51">
        <f ca="1">IF((DATEDIF(E8,TODAY(),"y"))=116,0,DATEDIF(E8,TODAY(),"y"))</f>
        <v>16</v>
      </c>
      <c r="G8" s="50" t="s">
        <v>124</v>
      </c>
      <c r="H8" s="50" t="str">
        <f ca="1">VLOOKUP(F2:F68,[1]Группы!A1:B101,2)</f>
        <v>М-15</v>
      </c>
      <c r="I8" s="50">
        <v>26</v>
      </c>
      <c r="J8" s="50">
        <v>140</v>
      </c>
      <c r="K8" s="49">
        <f>I8*400+J8</f>
        <v>10540</v>
      </c>
      <c r="L8" s="48">
        <v>2</v>
      </c>
      <c r="M8" s="48">
        <v>8</v>
      </c>
    </row>
    <row r="9" spans="1:13">
      <c r="A9" s="48">
        <v>80</v>
      </c>
      <c r="B9" s="50" t="s">
        <v>26</v>
      </c>
      <c r="C9" s="50" t="s">
        <v>205</v>
      </c>
      <c r="D9" s="50" t="s">
        <v>183</v>
      </c>
      <c r="E9" s="52">
        <v>39580</v>
      </c>
      <c r="F9" s="51">
        <f ca="1">IF((DATEDIF(E9,TODAY(),"y"))=116,0,DATEDIF(E9,TODAY(),"y"))</f>
        <v>10</v>
      </c>
      <c r="G9" s="50" t="s">
        <v>29</v>
      </c>
      <c r="H9" s="50" t="str">
        <f ca="1">VLOOKUP(F4:F83,[1]Группы!A1:B101,2)</f>
        <v>М-до 15</v>
      </c>
      <c r="I9" s="50">
        <v>15</v>
      </c>
      <c r="J9" s="50">
        <v>360</v>
      </c>
      <c r="K9" s="49">
        <f>I9*400+J9</f>
        <v>6360</v>
      </c>
      <c r="L9" s="48">
        <v>6</v>
      </c>
      <c r="M9" s="48">
        <v>15</v>
      </c>
    </row>
    <row r="10" spans="1:13">
      <c r="A10" s="48">
        <v>78</v>
      </c>
      <c r="B10" s="50" t="s">
        <v>204</v>
      </c>
      <c r="C10" s="50" t="s">
        <v>203</v>
      </c>
      <c r="D10" s="50" t="s">
        <v>193</v>
      </c>
      <c r="E10" s="52">
        <v>38785</v>
      </c>
      <c r="F10" s="51">
        <f ca="1">IF((DATEDIF(E10,TODAY(),"y"))=116,0,DATEDIF(E10,TODAY(),"y"))</f>
        <v>12</v>
      </c>
      <c r="G10" s="50" t="s">
        <v>202</v>
      </c>
      <c r="H10" s="50" t="str">
        <f ca="1">VLOOKUP(F2:F42,[1]Группы!A1:B101,2)</f>
        <v>М-до 15</v>
      </c>
      <c r="I10" s="50">
        <v>23</v>
      </c>
      <c r="J10" s="50">
        <v>30</v>
      </c>
      <c r="K10" s="49">
        <f>I10*400+J10</f>
        <v>9230</v>
      </c>
      <c r="L10" s="48">
        <v>3</v>
      </c>
      <c r="M10" s="48">
        <v>9</v>
      </c>
    </row>
    <row r="11" spans="1:13">
      <c r="A11" s="48">
        <v>53</v>
      </c>
      <c r="B11" s="50" t="s">
        <v>201</v>
      </c>
      <c r="C11" s="50" t="s">
        <v>200</v>
      </c>
      <c r="D11" s="50" t="s">
        <v>199</v>
      </c>
      <c r="E11" s="52">
        <v>33880</v>
      </c>
      <c r="F11" s="51">
        <f ca="1">IF((DATEDIF(E11,TODAY(),"y"))=116,0,DATEDIF(E11,TODAY(),"y"))</f>
        <v>25</v>
      </c>
      <c r="G11" s="50" t="s">
        <v>34</v>
      </c>
      <c r="H11" s="50" t="str">
        <f ca="1">VLOOKUP(F5:F82,[1]Группы!A1:B101,2)</f>
        <v>М-18</v>
      </c>
      <c r="I11" s="50">
        <v>31</v>
      </c>
      <c r="J11" s="50">
        <v>175</v>
      </c>
      <c r="K11" s="49">
        <f>I11*400+J11</f>
        <v>12575</v>
      </c>
      <c r="L11" s="48">
        <v>1</v>
      </c>
      <c r="M11" s="48">
        <v>1</v>
      </c>
    </row>
    <row r="12" spans="1:13">
      <c r="A12" s="48">
        <v>42</v>
      </c>
      <c r="B12" s="50" t="s">
        <v>198</v>
      </c>
      <c r="C12" s="50" t="s">
        <v>197</v>
      </c>
      <c r="D12" s="50" t="s">
        <v>196</v>
      </c>
      <c r="E12" s="52">
        <v>38322</v>
      </c>
      <c r="F12" s="51">
        <f ca="1">IF((DATEDIF(E12,TODAY(),"y"))=116,0,DATEDIF(E12,TODAY(),"y"))</f>
        <v>13</v>
      </c>
      <c r="G12" s="50" t="s">
        <v>32</v>
      </c>
      <c r="H12" s="50" t="str">
        <f ca="1">VLOOKUP(F7:F14,[1]Группы!A1:B101,2)</f>
        <v>М-до 15</v>
      </c>
      <c r="I12" s="50">
        <v>26</v>
      </c>
      <c r="J12" s="50">
        <v>425</v>
      </c>
      <c r="K12" s="49">
        <f>I12*400+J12</f>
        <v>10825</v>
      </c>
      <c r="L12" s="48">
        <v>2</v>
      </c>
      <c r="M12" s="48">
        <v>7</v>
      </c>
    </row>
    <row r="13" spans="1:13">
      <c r="A13" s="48">
        <v>16</v>
      </c>
      <c r="B13" s="50" t="s">
        <v>195</v>
      </c>
      <c r="C13" s="50" t="s">
        <v>194</v>
      </c>
      <c r="D13" s="50" t="s">
        <v>193</v>
      </c>
      <c r="E13" s="52">
        <v>33216</v>
      </c>
      <c r="F13" s="51">
        <f ca="1">IF((DATEDIF(E13,TODAY(),"y"))=116,0,DATEDIF(E13,TODAY(),"y"))</f>
        <v>27</v>
      </c>
      <c r="G13" s="50" t="s">
        <v>192</v>
      </c>
      <c r="H13" s="50" t="str">
        <f ca="1">VLOOKUP(F12:F100,[1]Группы!A1:B101,2)</f>
        <v>М-18</v>
      </c>
      <c r="I13" s="50">
        <v>27</v>
      </c>
      <c r="J13" s="50">
        <v>300</v>
      </c>
      <c r="K13" s="49">
        <f>I13*400+J13</f>
        <v>11100</v>
      </c>
      <c r="L13" s="48">
        <v>4</v>
      </c>
      <c r="M13" s="48">
        <v>6</v>
      </c>
    </row>
    <row r="14" spans="1:13">
      <c r="A14" s="48">
        <v>33</v>
      </c>
      <c r="B14" s="50" t="s">
        <v>191</v>
      </c>
      <c r="C14" s="50" t="s">
        <v>190</v>
      </c>
      <c r="D14" s="50" t="s">
        <v>189</v>
      </c>
      <c r="E14" s="52">
        <v>11771</v>
      </c>
      <c r="F14" s="51">
        <f ca="1">IF((DATEDIF(E14,TODAY(),"y"))=116,0,DATEDIF(E14,TODAY(),"y"))</f>
        <v>86</v>
      </c>
      <c r="G14" s="50" t="s">
        <v>56</v>
      </c>
      <c r="H14" s="50" t="str">
        <f ca="1">VLOOKUP(F9:F90,[1]Группы!A1:B101,2)</f>
        <v>М-70</v>
      </c>
      <c r="I14" s="50">
        <v>18</v>
      </c>
      <c r="J14" s="50">
        <v>310</v>
      </c>
      <c r="K14" s="49">
        <f>I14*400+J14</f>
        <v>7510</v>
      </c>
      <c r="L14" s="48">
        <v>1</v>
      </c>
      <c r="M14" s="48">
        <v>14</v>
      </c>
    </row>
    <row r="15" spans="1:13">
      <c r="A15" s="48">
        <v>47</v>
      </c>
      <c r="B15" s="50" t="s">
        <v>188</v>
      </c>
      <c r="C15" s="50" t="s">
        <v>187</v>
      </c>
      <c r="D15" s="50" t="s">
        <v>186</v>
      </c>
      <c r="E15" s="52">
        <v>39422</v>
      </c>
      <c r="F15" s="51">
        <f ca="1">IF((DATEDIF(E15,TODAY(),"y"))=116,0,DATEDIF(E15,TODAY(),"y"))</f>
        <v>10</v>
      </c>
      <c r="G15" s="50" t="s">
        <v>29</v>
      </c>
      <c r="H15" s="50" t="str">
        <f ca="1">VLOOKUP(F6:F61,[1]Группы!A1:B101,2)</f>
        <v>М-до 15</v>
      </c>
      <c r="I15" s="50">
        <v>23</v>
      </c>
      <c r="J15" s="50">
        <v>10</v>
      </c>
      <c r="K15" s="49">
        <f>I15*400+J15</f>
        <v>9210</v>
      </c>
      <c r="L15" s="48">
        <v>4</v>
      </c>
      <c r="M15" s="48">
        <v>10</v>
      </c>
    </row>
    <row r="16" spans="1:13">
      <c r="A16" s="48">
        <v>12</v>
      </c>
      <c r="B16" s="50" t="s">
        <v>185</v>
      </c>
      <c r="C16" s="50" t="s">
        <v>184</v>
      </c>
      <c r="D16" s="50" t="s">
        <v>183</v>
      </c>
      <c r="E16" s="52">
        <v>37827</v>
      </c>
      <c r="F16" s="51">
        <f ca="1">IF((DATEDIF(E16,TODAY(),"y"))=116,0,DATEDIF(E16,TODAY(),"y"))</f>
        <v>15</v>
      </c>
      <c r="G16" s="50" t="s">
        <v>182</v>
      </c>
      <c r="H16" s="50" t="str">
        <f ca="1">VLOOKUP(F6:F54,[1]Группы!A1:B101,2)</f>
        <v>М-15</v>
      </c>
      <c r="I16" s="50">
        <v>28</v>
      </c>
      <c r="J16" s="50">
        <v>120</v>
      </c>
      <c r="K16" s="49">
        <f>I16*400+J16</f>
        <v>11320</v>
      </c>
      <c r="L16" s="48">
        <v>1</v>
      </c>
      <c r="M16" s="48">
        <v>4</v>
      </c>
    </row>
    <row r="17" spans="1:13">
      <c r="A17" s="48">
        <v>85</v>
      </c>
      <c r="B17" s="50" t="s">
        <v>181</v>
      </c>
      <c r="C17" s="50" t="s">
        <v>180</v>
      </c>
      <c r="D17" s="50" t="s">
        <v>179</v>
      </c>
      <c r="E17" s="52">
        <v>34876</v>
      </c>
      <c r="F17" s="51">
        <f ca="1">IF((DATEDIF(E17,TODAY(),"y"))=116,0,DATEDIF(E17,TODAY(),"y"))</f>
        <v>23</v>
      </c>
      <c r="G17" s="50" t="s">
        <v>32</v>
      </c>
      <c r="H17" s="50" t="str">
        <f ca="1">VLOOKUP(F15:F47,[1]Группы!A1:B101,2)</f>
        <v>М-18</v>
      </c>
      <c r="I17" s="50">
        <v>30</v>
      </c>
      <c r="J17" s="50">
        <v>230</v>
      </c>
      <c r="K17" s="49">
        <f>I17*400+J17</f>
        <v>12230</v>
      </c>
      <c r="L17" s="48">
        <v>2</v>
      </c>
      <c r="M17" s="48">
        <v>2</v>
      </c>
    </row>
    <row r="18" spans="1:13">
      <c r="A18" s="40"/>
      <c r="B18" s="42"/>
      <c r="C18" s="42"/>
      <c r="D18" s="42"/>
      <c r="E18" s="44"/>
      <c r="F18" s="43">
        <f ca="1">IF((DATEDIF(E18,TODAY(),"y"))=116,0,DATEDIF(E18,TODAY(),"y"))</f>
        <v>118</v>
      </c>
      <c r="G18" s="42"/>
      <c r="H18" s="42" t="str">
        <f ca="1">VLOOKUP(F2:F88,[1]Группы!A1:B101,2)</f>
        <v>М-70</v>
      </c>
      <c r="I18" s="42"/>
      <c r="J18" s="42"/>
      <c r="K18" s="41">
        <f>I18*400+J18</f>
        <v>0</v>
      </c>
      <c r="L18" s="40"/>
      <c r="M18" s="40"/>
    </row>
    <row r="19" spans="1:13">
      <c r="A19" s="40"/>
      <c r="B19" s="42"/>
      <c r="C19" s="42"/>
      <c r="D19" s="42"/>
      <c r="E19" s="44"/>
      <c r="F19" s="43">
        <f ca="1">IF((DATEDIF(E19,TODAY(),"y"))=116,0,DATEDIF(E19,TODAY(),"y"))</f>
        <v>118</v>
      </c>
      <c r="G19" s="42"/>
      <c r="H19" s="42" t="str">
        <f ca="1">VLOOKUP(F13:F82,[1]Группы!A1:B101,2)</f>
        <v>М-70</v>
      </c>
      <c r="I19" s="42"/>
      <c r="J19" s="42"/>
      <c r="K19" s="41">
        <f>I19*400+J19</f>
        <v>0</v>
      </c>
      <c r="L19" s="40"/>
      <c r="M19" s="40"/>
    </row>
    <row r="20" spans="1:13">
      <c r="A20" s="40"/>
      <c r="B20" s="42"/>
      <c r="C20" s="42"/>
      <c r="D20" s="42"/>
      <c r="E20" s="44"/>
      <c r="F20" s="43">
        <f ca="1">IF((DATEDIF(E20,TODAY(),"y"))=116,0,DATEDIF(E20,TODAY(),"y"))</f>
        <v>118</v>
      </c>
      <c r="G20" s="42"/>
      <c r="H20" s="42" t="str">
        <f ca="1">VLOOKUP(F3:F37,[1]Группы!A1:B101,2)</f>
        <v>М-70</v>
      </c>
      <c r="I20" s="42"/>
      <c r="J20" s="42"/>
      <c r="K20" s="41">
        <f>I20*400+J20</f>
        <v>0</v>
      </c>
      <c r="L20" s="40"/>
      <c r="M20" s="40"/>
    </row>
    <row r="21" spans="1:13" ht="1.5" customHeight="1">
      <c r="A21" s="40"/>
      <c r="B21" s="42"/>
      <c r="C21" s="42"/>
      <c r="D21" s="42"/>
      <c r="E21" s="44"/>
      <c r="F21" s="43">
        <f ca="1">IF((DATEDIF(E21,TODAY(),"y"))=116,0,DATEDIF(E21,TODAY(),"y"))</f>
        <v>118</v>
      </c>
      <c r="G21" s="42"/>
      <c r="H21" s="42" t="str">
        <f ca="1">VLOOKUP(F21:F105,[1]Группы!A1:B101,2)</f>
        <v>М-70</v>
      </c>
      <c r="I21" s="42"/>
      <c r="J21" s="42"/>
      <c r="K21" s="41">
        <f>I21*400+J21</f>
        <v>0</v>
      </c>
      <c r="L21" s="40"/>
      <c r="M21" s="40"/>
    </row>
    <row r="22" spans="1:13" hidden="1">
      <c r="A22" s="40"/>
      <c r="B22" s="42"/>
      <c r="C22" s="42"/>
      <c r="D22" s="42"/>
      <c r="E22" s="44"/>
      <c r="F22" s="43">
        <f ca="1">IF((DATEDIF(E22,TODAY(),"y"))=116,0,DATEDIF(E22,TODAY(),"y"))</f>
        <v>118</v>
      </c>
      <c r="G22" s="42"/>
      <c r="H22" s="42" t="str">
        <f ca="1">VLOOKUP(F6:F44,[1]Группы!A1:B101,2)</f>
        <v>М-70</v>
      </c>
      <c r="I22" s="42"/>
      <c r="J22" s="42"/>
      <c r="K22" s="41">
        <f>I22*400+J22</f>
        <v>0</v>
      </c>
      <c r="L22" s="40"/>
      <c r="M22" s="40"/>
    </row>
    <row r="23" spans="1:13" hidden="1">
      <c r="A23" s="40"/>
      <c r="B23" s="42"/>
      <c r="C23" s="42"/>
      <c r="D23" s="42"/>
      <c r="E23" s="44"/>
      <c r="F23" s="43">
        <f ca="1">IF((DATEDIF(E23,TODAY(),"y"))=116,0,DATEDIF(E23,TODAY(),"y"))</f>
        <v>118</v>
      </c>
      <c r="G23" s="42"/>
      <c r="H23" s="42" t="str">
        <f ca="1">VLOOKUP(F9:F38,[1]Группы!A1:B101,2)</f>
        <v>М-70</v>
      </c>
      <c r="I23" s="42"/>
      <c r="J23" s="42"/>
      <c r="K23" s="41">
        <f>I23*400+J23</f>
        <v>0</v>
      </c>
      <c r="L23" s="40"/>
      <c r="M23" s="40"/>
    </row>
    <row r="24" spans="1:13" hidden="1">
      <c r="A24" s="40"/>
      <c r="B24" s="42"/>
      <c r="C24" s="42"/>
      <c r="D24" s="42"/>
      <c r="E24" s="44"/>
      <c r="F24" s="43">
        <f ca="1">IF((DATEDIF(E24,TODAY(),"y"))=116,0,DATEDIF(E24,TODAY(),"y"))</f>
        <v>118</v>
      </c>
      <c r="G24" s="42"/>
      <c r="H24" s="42" t="str">
        <f ca="1">VLOOKUP(F23:F109,[1]Группы!A1:B101,2)</f>
        <v>М-70</v>
      </c>
      <c r="I24" s="42"/>
      <c r="J24" s="42"/>
      <c r="K24" s="41">
        <f>I24*400+J24</f>
        <v>0</v>
      </c>
      <c r="L24" s="40"/>
      <c r="M24" s="40"/>
    </row>
    <row r="25" spans="1:13" hidden="1">
      <c r="A25" s="40"/>
      <c r="B25" s="42"/>
      <c r="C25" s="42"/>
      <c r="D25" s="42"/>
      <c r="E25" s="44"/>
      <c r="F25" s="43">
        <f ca="1">IF((DATEDIF(E25,TODAY(),"y"))=116,0,DATEDIF(E25,TODAY(),"y"))</f>
        <v>118</v>
      </c>
      <c r="G25" s="42"/>
      <c r="H25" s="42" t="str">
        <f ca="1">VLOOKUP(F15:F62,[1]Группы!A1:B101,2)</f>
        <v>М-70</v>
      </c>
      <c r="I25" s="42"/>
      <c r="J25" s="42"/>
      <c r="K25" s="41">
        <f>I25*400+J25</f>
        <v>0</v>
      </c>
      <c r="L25" s="40"/>
      <c r="M25" s="40"/>
    </row>
    <row r="26" spans="1:13" hidden="1">
      <c r="A26" s="40"/>
      <c r="B26" s="42"/>
      <c r="C26" s="42"/>
      <c r="D26" s="42"/>
      <c r="E26" s="44"/>
      <c r="F26" s="43">
        <f ca="1">IF((DATEDIF(E26,TODAY(),"y"))=116,0,DATEDIF(E26,TODAY(),"y"))</f>
        <v>118</v>
      </c>
      <c r="G26" s="42"/>
      <c r="H26" s="42" t="str">
        <f ca="1">VLOOKUP(F14:F66,[1]Группы!A1:B101,2)</f>
        <v>М-70</v>
      </c>
      <c r="I26" s="42"/>
      <c r="J26" s="42"/>
      <c r="K26" s="41">
        <f>I26*400+J26</f>
        <v>0</v>
      </c>
      <c r="L26" s="40"/>
      <c r="M26" s="40"/>
    </row>
    <row r="27" spans="1:13" hidden="1">
      <c r="A27" s="40"/>
      <c r="B27" s="42"/>
      <c r="C27" s="42"/>
      <c r="D27" s="42"/>
      <c r="E27" s="44"/>
      <c r="F27" s="43">
        <f ca="1">IF((DATEDIF(E27,TODAY(),"y"))=116,0,DATEDIF(E27,TODAY(),"y"))</f>
        <v>118</v>
      </c>
      <c r="G27" s="42"/>
      <c r="H27" s="42" t="str">
        <f ca="1">VLOOKUP(F24:F102,[1]Группы!A1:B101,2)</f>
        <v>М-70</v>
      </c>
      <c r="I27" s="42"/>
      <c r="J27" s="42"/>
      <c r="K27" s="41">
        <f>I27*400+J27</f>
        <v>0</v>
      </c>
      <c r="L27" s="40"/>
      <c r="M27" s="40"/>
    </row>
    <row r="28" spans="1:13" hidden="1">
      <c r="A28" s="40"/>
      <c r="B28" s="42"/>
      <c r="C28" s="42"/>
      <c r="D28" s="42"/>
      <c r="E28" s="44"/>
      <c r="F28" s="43">
        <f ca="1">IF((DATEDIF(E28,TODAY(),"y"))=116,0,DATEDIF(E28,TODAY(),"y"))</f>
        <v>118</v>
      </c>
      <c r="G28" s="42"/>
      <c r="H28" s="42" t="str">
        <f ca="1">VLOOKUP(F25:F111,[1]Группы!A1:B101,2)</f>
        <v>М-70</v>
      </c>
      <c r="I28" s="42"/>
      <c r="J28" s="42"/>
      <c r="K28" s="41">
        <f>I28*400+J28</f>
        <v>0</v>
      </c>
      <c r="L28" s="40"/>
      <c r="M28" s="40"/>
    </row>
    <row r="29" spans="1:13" hidden="1">
      <c r="A29" s="40"/>
      <c r="B29" s="42"/>
      <c r="C29" s="42"/>
      <c r="D29" s="42"/>
      <c r="E29" s="44"/>
      <c r="F29" s="43">
        <f ca="1">IF((DATEDIF(E29,TODAY(),"y"))=116,0,DATEDIF(E29,TODAY(),"y"))</f>
        <v>118</v>
      </c>
      <c r="G29" s="42"/>
      <c r="H29" s="42" t="str">
        <f ca="1">VLOOKUP(F7:F85,[1]Группы!A1:B101,2)</f>
        <v>М-70</v>
      </c>
      <c r="I29" s="42"/>
      <c r="J29" s="42"/>
      <c r="K29" s="41">
        <f>I29*400+J29</f>
        <v>0</v>
      </c>
      <c r="L29" s="40"/>
      <c r="M29" s="40"/>
    </row>
    <row r="30" spans="1:13" hidden="1">
      <c r="A30" s="40"/>
      <c r="B30" s="42"/>
      <c r="C30" s="42"/>
      <c r="D30" s="42"/>
      <c r="E30" s="44"/>
      <c r="F30" s="43">
        <f ca="1">IF((DATEDIF(E30,TODAY(),"y"))=116,0,DATEDIF(E30,TODAY(),"y"))</f>
        <v>118</v>
      </c>
      <c r="G30" s="42"/>
      <c r="H30" s="42" t="str">
        <f ca="1">VLOOKUP(F18:F55,[1]Группы!A1:B101,2)</f>
        <v>М-70</v>
      </c>
      <c r="I30" s="42"/>
      <c r="J30" s="42"/>
      <c r="K30" s="41">
        <f>I30*400+J30</f>
        <v>0</v>
      </c>
      <c r="L30" s="40"/>
      <c r="M30" s="40"/>
    </row>
    <row r="31" spans="1:13" hidden="1">
      <c r="A31" s="40"/>
      <c r="B31" s="42"/>
      <c r="C31" s="42"/>
      <c r="D31" s="42"/>
      <c r="E31" s="44"/>
      <c r="F31" s="43">
        <f ca="1">IF((DATEDIF(E31,TODAY(),"y"))=116,0,DATEDIF(E31,TODAY(),"y"))</f>
        <v>118</v>
      </c>
      <c r="G31" s="42"/>
      <c r="H31" s="42" t="str">
        <f ca="1">VLOOKUP(F27:F84,[1]Группы!A1:B101,2)</f>
        <v>М-70</v>
      </c>
      <c r="I31" s="42"/>
      <c r="J31" s="42"/>
      <c r="K31" s="41">
        <f>I31*400+J31</f>
        <v>0</v>
      </c>
      <c r="L31" s="40"/>
      <c r="M31" s="40"/>
    </row>
    <row r="32" spans="1:13" hidden="1">
      <c r="A32" s="40"/>
      <c r="B32" s="42"/>
      <c r="C32" s="42"/>
      <c r="D32" s="42"/>
      <c r="E32" s="44"/>
      <c r="F32" s="43">
        <f ca="1">IF((DATEDIF(E32,TODAY(),"y"))=116,0,DATEDIF(E32,TODAY(),"y"))</f>
        <v>118</v>
      </c>
      <c r="G32" s="42"/>
      <c r="H32" s="42" t="str">
        <f ca="1">VLOOKUP(F22:F51,[1]Группы!A1:B101,2)</f>
        <v>М-70</v>
      </c>
      <c r="I32" s="42"/>
      <c r="J32" s="42"/>
      <c r="K32" s="41">
        <f>I32*400+J32</f>
        <v>0</v>
      </c>
      <c r="L32" s="40"/>
      <c r="M32" s="40"/>
    </row>
    <row r="33" spans="1:13" hidden="1">
      <c r="A33" s="40"/>
      <c r="B33" s="42"/>
      <c r="C33" s="42"/>
      <c r="D33" s="42"/>
      <c r="E33" s="44"/>
      <c r="F33" s="43">
        <f ca="1">IF((DATEDIF(E33,TODAY(),"y"))=116,0,DATEDIF(E33,TODAY(),"y"))</f>
        <v>118</v>
      </c>
      <c r="G33" s="42"/>
      <c r="H33" s="42" t="str">
        <f ca="1">VLOOKUP(F20:F75,[1]Группы!A1:B101,2)</f>
        <v>М-70</v>
      </c>
      <c r="I33" s="42"/>
      <c r="J33" s="42"/>
      <c r="K33" s="41">
        <f>I33*400+J33</f>
        <v>0</v>
      </c>
      <c r="L33" s="40"/>
      <c r="M33" s="40"/>
    </row>
    <row r="34" spans="1:13" hidden="1">
      <c r="A34" s="40"/>
      <c r="B34" s="42"/>
      <c r="C34" s="42"/>
      <c r="D34" s="42"/>
      <c r="E34" s="44"/>
      <c r="F34" s="43">
        <f ca="1">IF((DATEDIF(E34,TODAY(),"y"))=116,0,DATEDIF(E34,TODAY(),"y"))</f>
        <v>118</v>
      </c>
      <c r="G34" s="42"/>
      <c r="H34" s="42" t="str">
        <f ca="1">VLOOKUP(F29:F82,[1]Группы!A1:B101,2)</f>
        <v>М-70</v>
      </c>
      <c r="I34" s="42"/>
      <c r="J34" s="42"/>
      <c r="K34" s="41">
        <f>I34*400+J34</f>
        <v>0</v>
      </c>
      <c r="L34" s="40"/>
      <c r="M34" s="40"/>
    </row>
    <row r="35" spans="1:13" hidden="1">
      <c r="A35" s="40"/>
      <c r="B35" s="42"/>
      <c r="C35" s="42"/>
      <c r="D35" s="42"/>
      <c r="E35" s="44"/>
      <c r="F35" s="43">
        <f ca="1">IF((DATEDIF(E35,TODAY(),"y"))=116,0,DATEDIF(E35,TODAY(),"y"))</f>
        <v>118</v>
      </c>
      <c r="G35" s="42"/>
      <c r="H35" s="42" t="str">
        <f ca="1">VLOOKUP(F32:F115,[1]Группы!A1:B101,2)</f>
        <v>М-70</v>
      </c>
      <c r="I35" s="42"/>
      <c r="J35" s="42"/>
      <c r="K35" s="41">
        <f>I35*400+J35</f>
        <v>0</v>
      </c>
      <c r="L35" s="40"/>
      <c r="M35" s="40"/>
    </row>
    <row r="36" spans="1:13" hidden="1">
      <c r="A36" s="40"/>
      <c r="B36" s="42"/>
      <c r="C36" s="42"/>
      <c r="D36" s="42"/>
      <c r="E36" s="44"/>
      <c r="F36" s="43">
        <f ca="1">IF((DATEDIF(E36,TODAY(),"y"))=116,0,DATEDIF(E36,TODAY(),"y"))</f>
        <v>118</v>
      </c>
      <c r="G36" s="42"/>
      <c r="H36" s="42" t="str">
        <f ca="1">VLOOKUP(F35:F122,[1]Группы!A1:B101,2)</f>
        <v>М-70</v>
      </c>
      <c r="I36" s="42"/>
      <c r="J36" s="42"/>
      <c r="K36" s="41">
        <f>I36*400+J36</f>
        <v>0</v>
      </c>
      <c r="L36" s="40"/>
      <c r="M36" s="40"/>
    </row>
    <row r="37" spans="1:13" hidden="1">
      <c r="A37" s="40"/>
      <c r="B37" s="42"/>
      <c r="C37" s="42"/>
      <c r="D37" s="42"/>
      <c r="E37" s="44"/>
      <c r="F37" s="43">
        <f ca="1">IF((DATEDIF(E37,TODAY(),"y"))=116,0,DATEDIF(E37,TODAY(),"y"))</f>
        <v>118</v>
      </c>
      <c r="G37" s="42"/>
      <c r="H37" s="42" t="str">
        <f ca="1">VLOOKUP(F20:F87,[1]Группы!A1:B101,2)</f>
        <v>М-70</v>
      </c>
      <c r="I37" s="42"/>
      <c r="J37" s="42"/>
      <c r="K37" s="41">
        <f>I37*400+J37</f>
        <v>0</v>
      </c>
      <c r="L37" s="40"/>
      <c r="M37" s="40"/>
    </row>
    <row r="38" spans="1:13" hidden="1">
      <c r="A38" s="40"/>
      <c r="B38" s="42"/>
      <c r="C38" s="42"/>
      <c r="D38" s="42"/>
      <c r="E38" s="44"/>
      <c r="F38" s="43">
        <f ca="1">IF((DATEDIF(E38,TODAY(),"y"))=116,0,DATEDIF(E38,TODAY(),"y"))</f>
        <v>118</v>
      </c>
      <c r="G38" s="42"/>
      <c r="H38" s="42" t="str">
        <f ca="1">VLOOKUP(F22:F73,[1]Группы!A1:B101,2)</f>
        <v>М-70</v>
      </c>
      <c r="I38" s="42"/>
      <c r="J38" s="42"/>
      <c r="K38" s="41">
        <f>I38*400+J38</f>
        <v>0</v>
      </c>
      <c r="L38" s="40"/>
      <c r="M38" s="40"/>
    </row>
    <row r="39" spans="1:13" hidden="1">
      <c r="A39" s="40"/>
      <c r="B39" s="42"/>
      <c r="C39" s="42"/>
      <c r="D39" s="42"/>
      <c r="E39" s="44"/>
      <c r="F39" s="43">
        <f ca="1">IF((DATEDIF(E39,TODAY(),"y"))=116,0,DATEDIF(E39,TODAY(),"y"))</f>
        <v>118</v>
      </c>
      <c r="G39" s="42"/>
      <c r="H39" s="42" t="str">
        <f ca="1">VLOOKUP(F38:F111,[1]Группы!A1:B101,2)</f>
        <v>М-70</v>
      </c>
      <c r="I39" s="42"/>
      <c r="J39" s="42"/>
      <c r="K39" s="41">
        <f>I39*400+J39</f>
        <v>0</v>
      </c>
      <c r="L39" s="40"/>
      <c r="M39" s="40"/>
    </row>
    <row r="40" spans="1:13" hidden="1">
      <c r="A40" s="40"/>
      <c r="B40" s="42"/>
      <c r="C40" s="42"/>
      <c r="D40" s="42"/>
      <c r="E40" s="44"/>
      <c r="F40" s="43">
        <f ca="1">IF((DATEDIF(E40,TODAY(),"y"))=116,0,DATEDIF(E40,TODAY(),"y"))</f>
        <v>118</v>
      </c>
      <c r="G40" s="42"/>
      <c r="H40" s="42" t="str">
        <f ca="1">VLOOKUP(F38:F50,[1]Группы!A1:B101,2)</f>
        <v>М-70</v>
      </c>
      <c r="I40" s="42"/>
      <c r="J40" s="42"/>
      <c r="K40" s="41">
        <f>I40*400+J40</f>
        <v>0</v>
      </c>
      <c r="L40" s="40"/>
      <c r="M40" s="40"/>
    </row>
    <row r="41" spans="1:13" hidden="1">
      <c r="A41" s="40"/>
      <c r="B41" s="42"/>
      <c r="C41" s="42"/>
      <c r="D41" s="42"/>
      <c r="E41" s="44"/>
      <c r="F41" s="43"/>
      <c r="G41" s="42"/>
      <c r="H41" s="42"/>
      <c r="I41" s="42"/>
      <c r="J41" s="42"/>
      <c r="K41" s="41"/>
      <c r="L41" s="40"/>
      <c r="M41" s="40"/>
    </row>
    <row r="42" spans="1:13">
      <c r="A42" s="40"/>
      <c r="B42" s="42"/>
      <c r="C42" s="42"/>
      <c r="D42" s="42"/>
      <c r="E42" s="44"/>
      <c r="F42" s="43">
        <f ca="1">IF((DATEDIF(E42,TODAY(),"y"))=116,0,DATEDIF(E42,TODAY(),"y"))</f>
        <v>118</v>
      </c>
      <c r="G42" s="42"/>
      <c r="H42" s="42" t="str">
        <f ca="1">VLOOKUP(F20:F98,[1]Группы!A14:B114,2)</f>
        <v>М-70</v>
      </c>
      <c r="I42" s="42"/>
      <c r="J42" s="42"/>
      <c r="K42" s="41">
        <v>10000</v>
      </c>
      <c r="L42" s="40"/>
      <c r="M42" s="40"/>
    </row>
    <row r="43" spans="1:13">
      <c r="A43" s="40"/>
      <c r="B43" s="47"/>
      <c r="C43" s="46"/>
      <c r="D43" s="46"/>
      <c r="E43" s="46"/>
      <c r="F43" s="46"/>
      <c r="G43" s="46"/>
      <c r="H43" s="46"/>
      <c r="I43" s="46"/>
      <c r="J43" s="46"/>
      <c r="K43" s="45"/>
      <c r="L43" s="40"/>
      <c r="M43" s="40"/>
    </row>
    <row r="44" spans="1:13">
      <c r="A44" s="40"/>
      <c r="B44" s="47" t="s">
        <v>178</v>
      </c>
      <c r="C44" s="46"/>
      <c r="D44" s="45"/>
      <c r="E44" s="44"/>
      <c r="F44" s="43"/>
      <c r="G44" s="42"/>
      <c r="H44" s="42"/>
      <c r="I44" s="42"/>
      <c r="J44" s="42"/>
      <c r="K44" s="41"/>
      <c r="L44" s="40"/>
      <c r="M44" s="40"/>
    </row>
    <row r="45" spans="1:13">
      <c r="A45" s="40"/>
      <c r="B45" s="42"/>
      <c r="C45" s="42"/>
      <c r="D45" s="42"/>
      <c r="E45" s="44"/>
      <c r="F45" s="43"/>
      <c r="G45" s="42"/>
      <c r="H45" s="42"/>
      <c r="I45" s="42"/>
      <c r="J45" s="42"/>
      <c r="K45" s="41"/>
      <c r="L45" s="40"/>
      <c r="M45" s="40"/>
    </row>
    <row r="46" spans="1:13">
      <c r="A46" s="40"/>
      <c r="B46" s="42"/>
      <c r="C46" s="42"/>
      <c r="D46" s="42"/>
      <c r="E46" s="44"/>
      <c r="F46" s="43"/>
      <c r="G46" s="42"/>
      <c r="H46" s="42"/>
      <c r="I46" s="42"/>
      <c r="J46" s="42"/>
      <c r="K46" s="41"/>
      <c r="L46" s="40"/>
      <c r="M46" s="40"/>
    </row>
    <row r="47" spans="1:13">
      <c r="A47" s="40"/>
      <c r="B47" s="42"/>
      <c r="C47" s="42"/>
      <c r="D47" s="42"/>
      <c r="E47" s="44"/>
      <c r="F47" s="43"/>
      <c r="G47" s="42"/>
      <c r="H47" s="42"/>
      <c r="I47" s="42"/>
      <c r="J47" s="42"/>
      <c r="K47" s="41"/>
      <c r="L47" s="40"/>
      <c r="M47" s="40"/>
    </row>
    <row r="48" spans="1:13">
      <c r="A48" s="40"/>
      <c r="B48" s="42"/>
      <c r="C48" s="42"/>
      <c r="D48" s="42"/>
      <c r="E48" s="44"/>
      <c r="F48" s="43"/>
      <c r="G48" s="42"/>
      <c r="H48" s="42"/>
      <c r="I48" s="42"/>
      <c r="J48" s="42"/>
      <c r="K48" s="41"/>
      <c r="L48" s="40"/>
      <c r="M48" s="40"/>
    </row>
    <row r="49" spans="1:13">
      <c r="A49" s="40"/>
      <c r="B49" s="42"/>
      <c r="C49" s="42"/>
      <c r="D49" s="42"/>
      <c r="E49" s="44"/>
      <c r="F49" s="43"/>
      <c r="G49" s="42"/>
      <c r="H49" s="42"/>
      <c r="I49" s="42"/>
      <c r="J49" s="42"/>
      <c r="K49" s="41"/>
      <c r="L49" s="40"/>
      <c r="M49" s="40"/>
    </row>
    <row r="50" spans="1:13">
      <c r="A50" s="40"/>
      <c r="B50" s="42"/>
      <c r="C50" s="42"/>
      <c r="D50" s="42"/>
      <c r="E50" s="44"/>
      <c r="F50" s="43"/>
      <c r="G50" s="42"/>
      <c r="H50" s="42"/>
      <c r="I50" s="42"/>
      <c r="J50" s="42"/>
      <c r="K50" s="41"/>
      <c r="L50" s="40"/>
      <c r="M50" s="40"/>
    </row>
    <row r="51" spans="1:13">
      <c r="A51" s="40"/>
      <c r="B51" s="42"/>
      <c r="C51" s="42"/>
      <c r="D51" s="42"/>
      <c r="E51" s="44"/>
      <c r="F51" s="43"/>
      <c r="G51" s="42"/>
      <c r="H51" s="42"/>
      <c r="I51" s="42"/>
      <c r="J51" s="42"/>
      <c r="K51" s="41"/>
      <c r="L51" s="40"/>
      <c r="M51" s="40"/>
    </row>
    <row r="52" spans="1:13">
      <c r="A52" s="40"/>
      <c r="B52" s="42"/>
      <c r="C52" s="42"/>
      <c r="D52" s="42"/>
      <c r="E52" s="44"/>
      <c r="F52" s="43"/>
      <c r="G52" s="42"/>
      <c r="H52" s="42"/>
      <c r="I52" s="42"/>
      <c r="J52" s="42"/>
      <c r="K52" s="41"/>
      <c r="L52" s="40"/>
      <c r="M52" s="40"/>
    </row>
    <row r="53" spans="1:13">
      <c r="A53" s="40"/>
      <c r="B53" s="42"/>
      <c r="C53" s="42"/>
      <c r="D53" s="42"/>
      <c r="E53" s="44"/>
      <c r="F53" s="43"/>
      <c r="G53" s="42"/>
      <c r="H53" s="42"/>
      <c r="I53" s="42"/>
      <c r="J53" s="42"/>
      <c r="K53" s="41"/>
      <c r="L53" s="40"/>
      <c r="M53" s="40"/>
    </row>
    <row r="54" spans="1:13">
      <c r="A54" s="40"/>
      <c r="B54" s="42"/>
      <c r="C54" s="42"/>
      <c r="D54" s="42"/>
      <c r="E54" s="44"/>
      <c r="F54" s="43"/>
      <c r="G54" s="42"/>
      <c r="H54" s="42"/>
      <c r="I54" s="42"/>
      <c r="J54" s="42"/>
      <c r="K54" s="41"/>
      <c r="L54" s="40"/>
      <c r="M54" s="40"/>
    </row>
    <row r="55" spans="1:13">
      <c r="A55" s="40"/>
      <c r="B55" s="42"/>
      <c r="C55" s="42"/>
      <c r="D55" s="42"/>
      <c r="E55" s="44"/>
      <c r="F55" s="43"/>
      <c r="G55" s="42"/>
      <c r="H55" s="42"/>
      <c r="I55" s="42"/>
      <c r="J55" s="42"/>
      <c r="K55" s="41"/>
      <c r="L55" s="40"/>
      <c r="M55" s="40"/>
    </row>
    <row r="56" spans="1:13">
      <c r="A56" s="40"/>
      <c r="B56" s="42"/>
      <c r="C56" s="42"/>
      <c r="D56" s="42"/>
      <c r="E56" s="44"/>
      <c r="F56" s="43"/>
      <c r="G56" s="42"/>
      <c r="H56" s="42"/>
      <c r="I56" s="42"/>
      <c r="J56" s="42"/>
      <c r="K56" s="41"/>
      <c r="L56" s="40"/>
      <c r="M56" s="40"/>
    </row>
    <row r="57" spans="1:13">
      <c r="A57" s="40"/>
      <c r="B57" s="42"/>
      <c r="C57" s="42"/>
      <c r="D57" s="42"/>
      <c r="E57" s="44"/>
      <c r="F57" s="43"/>
      <c r="G57" s="42"/>
      <c r="H57" s="42"/>
      <c r="I57" s="42"/>
      <c r="J57" s="42"/>
      <c r="K57" s="41"/>
      <c r="L57" s="40"/>
      <c r="M57" s="40"/>
    </row>
    <row r="58" spans="1:13">
      <c r="A58" s="40"/>
      <c r="B58" s="42"/>
      <c r="C58" s="42"/>
      <c r="D58" s="42"/>
      <c r="E58" s="44"/>
      <c r="F58" s="43"/>
      <c r="G58" s="42"/>
      <c r="H58" s="42"/>
      <c r="I58" s="42"/>
      <c r="J58" s="42"/>
      <c r="K58" s="41"/>
      <c r="L58" s="40"/>
      <c r="M58" s="40"/>
    </row>
    <row r="59" spans="1:13">
      <c r="A59" s="40"/>
      <c r="B59" s="42"/>
      <c r="C59" s="42"/>
      <c r="D59" s="42"/>
      <c r="E59" s="44"/>
      <c r="F59" s="43"/>
      <c r="G59" s="42"/>
      <c r="H59" s="42"/>
      <c r="I59" s="42"/>
      <c r="J59" s="42"/>
      <c r="K59" s="41"/>
      <c r="L59" s="40"/>
      <c r="M59" s="40"/>
    </row>
    <row r="60" spans="1:13">
      <c r="A60" s="40"/>
      <c r="B60" s="42"/>
      <c r="C60" s="42"/>
      <c r="D60" s="42"/>
      <c r="E60" s="44"/>
      <c r="F60" s="43"/>
      <c r="G60" s="42"/>
      <c r="H60" s="42"/>
      <c r="I60" s="42"/>
      <c r="J60" s="42"/>
      <c r="K60" s="41"/>
      <c r="L60" s="40"/>
      <c r="M60" s="40"/>
    </row>
    <row r="61" spans="1:13">
      <c r="A61" s="40"/>
      <c r="B61" s="42"/>
      <c r="C61" s="42"/>
      <c r="D61" s="42"/>
      <c r="E61" s="44"/>
      <c r="F61" s="43"/>
      <c r="G61" s="42"/>
      <c r="H61" s="42"/>
      <c r="I61" s="42"/>
      <c r="J61" s="42"/>
      <c r="K61" s="41"/>
      <c r="L61" s="40"/>
      <c r="M61" s="40"/>
    </row>
    <row r="62" spans="1:13">
      <c r="A62" s="40"/>
      <c r="B62" s="42"/>
      <c r="C62" s="42"/>
      <c r="D62" s="42"/>
      <c r="E62" s="44"/>
      <c r="F62" s="43"/>
      <c r="G62" s="42"/>
      <c r="H62" s="42"/>
      <c r="I62" s="42"/>
      <c r="J62" s="42"/>
      <c r="K62" s="41"/>
      <c r="L62" s="40"/>
      <c r="M62" s="40"/>
    </row>
    <row r="63" spans="1:13">
      <c r="A63" s="40"/>
      <c r="B63" s="42"/>
      <c r="C63" s="42"/>
      <c r="D63" s="42"/>
      <c r="E63" s="44"/>
      <c r="F63" s="43"/>
      <c r="G63" s="42"/>
      <c r="H63" s="42"/>
      <c r="I63" s="42"/>
      <c r="J63" s="42"/>
      <c r="K63" s="41"/>
      <c r="L63" s="40"/>
      <c r="M63" s="40"/>
    </row>
    <row r="64" spans="1:13">
      <c r="A64" s="40"/>
      <c r="B64" s="42"/>
      <c r="C64" s="42"/>
      <c r="D64" s="42"/>
      <c r="E64" s="44"/>
      <c r="F64" s="43"/>
      <c r="G64" s="42"/>
      <c r="H64" s="42"/>
      <c r="I64" s="42"/>
      <c r="J64" s="42"/>
      <c r="K64" s="41"/>
      <c r="L64" s="40"/>
      <c r="M64" s="40"/>
    </row>
    <row r="65" spans="1:13">
      <c r="A65" s="40"/>
      <c r="B65" s="42"/>
      <c r="C65" s="42"/>
      <c r="D65" s="42"/>
      <c r="E65" s="44"/>
      <c r="F65" s="43"/>
      <c r="G65" s="42"/>
      <c r="H65" s="42"/>
      <c r="I65" s="42"/>
      <c r="J65" s="42"/>
      <c r="K65" s="41"/>
      <c r="L65" s="40"/>
      <c r="M65" s="40"/>
    </row>
    <row r="66" spans="1:13">
      <c r="A66" s="40"/>
      <c r="B66" s="42"/>
      <c r="C66" s="42"/>
      <c r="D66" s="42"/>
      <c r="E66" s="44"/>
      <c r="F66" s="43"/>
      <c r="G66" s="42"/>
      <c r="H66" s="42"/>
      <c r="I66" s="42"/>
      <c r="J66" s="42"/>
      <c r="K66" s="41"/>
      <c r="L66" s="40"/>
      <c r="M66" s="40"/>
    </row>
    <row r="67" spans="1:13">
      <c r="A67" s="40"/>
      <c r="B67" s="42"/>
      <c r="C67" s="42"/>
      <c r="D67" s="42"/>
      <c r="E67" s="44"/>
      <c r="F67" s="43"/>
      <c r="G67" s="42"/>
      <c r="H67" s="42"/>
      <c r="I67" s="42"/>
      <c r="J67" s="42"/>
      <c r="K67" s="41"/>
      <c r="L67" s="40"/>
      <c r="M67" s="40"/>
    </row>
    <row r="68" spans="1:13">
      <c r="A68" s="40"/>
      <c r="B68" s="42"/>
      <c r="C68" s="42"/>
      <c r="D68" s="42"/>
      <c r="E68" s="44"/>
      <c r="F68" s="43"/>
      <c r="G68" s="42"/>
      <c r="H68" s="42"/>
      <c r="I68" s="42"/>
      <c r="J68" s="42"/>
      <c r="K68" s="41"/>
      <c r="L68" s="40"/>
      <c r="M68" s="40"/>
    </row>
    <row r="69" spans="1:13">
      <c r="A69" s="40"/>
      <c r="B69" s="42"/>
      <c r="C69" s="42"/>
      <c r="D69" s="42"/>
      <c r="E69" s="44"/>
      <c r="F69" s="43"/>
      <c r="G69" s="42"/>
      <c r="H69" s="42"/>
      <c r="I69" s="42"/>
      <c r="J69" s="42"/>
      <c r="K69" s="41"/>
      <c r="L69" s="40"/>
      <c r="M69" s="40"/>
    </row>
    <row r="70" spans="1:13">
      <c r="A70" s="40"/>
      <c r="B70" s="42"/>
      <c r="C70" s="42"/>
      <c r="D70" s="42"/>
      <c r="E70" s="44"/>
      <c r="F70" s="43"/>
      <c r="G70" s="42"/>
      <c r="H70" s="42"/>
      <c r="I70" s="42"/>
      <c r="J70" s="42"/>
      <c r="K70" s="41"/>
      <c r="L70" s="40"/>
      <c r="M70" s="40"/>
    </row>
    <row r="71" spans="1:13">
      <c r="A71" s="40"/>
      <c r="B71" s="42"/>
      <c r="C71" s="42"/>
      <c r="D71" s="42"/>
      <c r="E71" s="44"/>
      <c r="F71" s="43"/>
      <c r="G71" s="42"/>
      <c r="H71" s="42"/>
      <c r="I71" s="42"/>
      <c r="J71" s="42"/>
      <c r="K71" s="41"/>
      <c r="L71" s="40"/>
      <c r="M71" s="40"/>
    </row>
    <row r="72" spans="1:13">
      <c r="A72" s="40"/>
      <c r="B72" s="42"/>
      <c r="C72" s="42"/>
      <c r="D72" s="42"/>
      <c r="E72" s="44"/>
      <c r="F72" s="43"/>
      <c r="G72" s="42"/>
      <c r="H72" s="42"/>
      <c r="I72" s="42"/>
      <c r="J72" s="42"/>
      <c r="K72" s="41"/>
      <c r="L72" s="40"/>
      <c r="M72" s="40"/>
    </row>
    <row r="73" spans="1:13">
      <c r="A73" s="40"/>
      <c r="B73" s="42"/>
      <c r="C73" s="42"/>
      <c r="D73" s="42"/>
      <c r="E73" s="44"/>
      <c r="F73" s="43"/>
      <c r="G73" s="42"/>
      <c r="H73" s="42"/>
      <c r="I73" s="42"/>
      <c r="J73" s="42"/>
      <c r="K73" s="41"/>
      <c r="L73" s="40"/>
      <c r="M73" s="40"/>
    </row>
    <row r="74" spans="1:13">
      <c r="A74" s="40"/>
      <c r="B74" s="42"/>
      <c r="C74" s="42"/>
      <c r="D74" s="42"/>
      <c r="E74" s="44"/>
      <c r="F74" s="43"/>
      <c r="G74" s="42"/>
      <c r="H74" s="42"/>
      <c r="I74" s="42"/>
      <c r="J74" s="42"/>
      <c r="K74" s="41"/>
      <c r="L74" s="40"/>
      <c r="M74" s="40"/>
    </row>
    <row r="75" spans="1:13">
      <c r="A75" s="40"/>
      <c r="B75" s="42"/>
      <c r="C75" s="42"/>
      <c r="D75" s="42"/>
      <c r="E75" s="44"/>
      <c r="F75" s="43"/>
      <c r="G75" s="42"/>
      <c r="H75" s="42"/>
      <c r="I75" s="42"/>
      <c r="J75" s="42"/>
      <c r="K75" s="41"/>
      <c r="L75" s="40"/>
      <c r="M75" s="40"/>
    </row>
    <row r="76" spans="1:13">
      <c r="A76" s="40"/>
      <c r="B76" s="42"/>
      <c r="C76" s="42"/>
      <c r="D76" s="42"/>
      <c r="E76" s="44"/>
      <c r="F76" s="43"/>
      <c r="G76" s="42"/>
      <c r="H76" s="42"/>
      <c r="I76" s="42"/>
      <c r="J76" s="42"/>
      <c r="K76" s="41"/>
      <c r="L76" s="40"/>
      <c r="M76" s="40"/>
    </row>
    <row r="77" spans="1:13">
      <c r="A77" s="40"/>
      <c r="B77" s="42"/>
      <c r="C77" s="42"/>
      <c r="D77" s="42"/>
      <c r="E77" s="44"/>
      <c r="F77" s="43"/>
      <c r="G77" s="42"/>
      <c r="H77" s="42"/>
      <c r="I77" s="42"/>
      <c r="J77" s="42"/>
      <c r="K77" s="41"/>
      <c r="L77" s="40"/>
      <c r="M77" s="40"/>
    </row>
    <row r="78" spans="1:13">
      <c r="A78" s="40"/>
      <c r="B78" s="42"/>
      <c r="C78" s="42"/>
      <c r="D78" s="42"/>
      <c r="E78" s="44"/>
      <c r="F78" s="43"/>
      <c r="G78" s="42"/>
      <c r="H78" s="42"/>
      <c r="I78" s="42"/>
      <c r="J78" s="42"/>
      <c r="K78" s="41"/>
      <c r="L78" s="40"/>
      <c r="M78" s="40"/>
    </row>
    <row r="79" spans="1:13">
      <c r="A79" s="40"/>
      <c r="B79" s="42"/>
      <c r="C79" s="42"/>
      <c r="D79" s="42"/>
      <c r="E79" s="44"/>
      <c r="F79" s="43"/>
      <c r="G79" s="42"/>
      <c r="H79" s="42"/>
      <c r="I79" s="42"/>
      <c r="J79" s="42"/>
      <c r="K79" s="41"/>
      <c r="L79" s="40"/>
      <c r="M79" s="40"/>
    </row>
    <row r="80" spans="1:13">
      <c r="A80" s="40"/>
      <c r="B80" s="42"/>
      <c r="C80" s="42"/>
      <c r="D80" s="42"/>
      <c r="E80" s="44"/>
      <c r="F80" s="43"/>
      <c r="G80" s="42"/>
      <c r="H80" s="42"/>
      <c r="I80" s="42"/>
      <c r="J80" s="42"/>
      <c r="K80" s="41"/>
      <c r="L80" s="40"/>
      <c r="M80" s="40"/>
    </row>
    <row r="81" spans="1:13">
      <c r="A81" s="40"/>
      <c r="B81" s="42"/>
      <c r="C81" s="42"/>
      <c r="D81" s="42"/>
      <c r="E81" s="44"/>
      <c r="F81" s="43"/>
      <c r="G81" s="42"/>
      <c r="H81" s="42"/>
      <c r="I81" s="42"/>
      <c r="J81" s="42"/>
      <c r="K81" s="41"/>
      <c r="L81" s="40"/>
      <c r="M81" s="40"/>
    </row>
    <row r="82" spans="1:13">
      <c r="A82" s="40"/>
      <c r="B82" s="42"/>
      <c r="C82" s="42"/>
      <c r="D82" s="42"/>
      <c r="E82" s="44"/>
      <c r="F82" s="43"/>
      <c r="G82" s="42"/>
      <c r="H82" s="42"/>
      <c r="I82" s="42"/>
      <c r="J82" s="42"/>
      <c r="K82" s="41"/>
      <c r="L82" s="40"/>
      <c r="M82" s="40"/>
    </row>
    <row r="83" spans="1:13">
      <c r="A83" s="40"/>
      <c r="B83" s="42"/>
      <c r="C83" s="42"/>
      <c r="D83" s="42"/>
      <c r="E83" s="44"/>
      <c r="F83" s="43"/>
      <c r="G83" s="42"/>
      <c r="H83" s="42"/>
      <c r="I83" s="42"/>
      <c r="J83" s="42"/>
      <c r="K83" s="41"/>
      <c r="L83" s="40"/>
      <c r="M83" s="40"/>
    </row>
    <row r="84" spans="1:13">
      <c r="A84" s="40"/>
      <c r="B84" s="42"/>
      <c r="C84" s="42"/>
      <c r="D84" s="42"/>
      <c r="E84" s="44"/>
      <c r="F84" s="43"/>
      <c r="G84" s="42"/>
      <c r="H84" s="42"/>
      <c r="I84" s="42"/>
      <c r="J84" s="42"/>
      <c r="K84" s="41"/>
      <c r="L84" s="40"/>
      <c r="M84" s="40"/>
    </row>
    <row r="85" spans="1:13">
      <c r="A85" s="40"/>
      <c r="B85" s="42"/>
      <c r="C85" s="42"/>
      <c r="D85" s="42"/>
      <c r="E85" s="44"/>
      <c r="F85" s="43"/>
      <c r="G85" s="42"/>
      <c r="H85" s="42"/>
      <c r="I85" s="42"/>
      <c r="J85" s="42"/>
      <c r="K85" s="41"/>
      <c r="L85" s="40"/>
      <c r="M85" s="40"/>
    </row>
    <row r="86" spans="1:13">
      <c r="A86" s="40"/>
      <c r="B86" s="42"/>
      <c r="C86" s="42"/>
      <c r="D86" s="42"/>
      <c r="E86" s="44"/>
      <c r="F86" s="43"/>
      <c r="G86" s="42"/>
      <c r="H86" s="42"/>
      <c r="I86" s="42"/>
      <c r="J86" s="42"/>
      <c r="K86" s="41"/>
      <c r="L86" s="40"/>
      <c r="M86" s="40"/>
    </row>
    <row r="87" spans="1:13">
      <c r="A87" s="40"/>
      <c r="B87" s="42"/>
      <c r="C87" s="42"/>
      <c r="D87" s="42"/>
      <c r="E87" s="44"/>
      <c r="F87" s="43"/>
      <c r="G87" s="42"/>
      <c r="H87" s="42"/>
      <c r="I87" s="42"/>
      <c r="J87" s="42"/>
      <c r="K87" s="41"/>
      <c r="L87" s="40"/>
      <c r="M87" s="40"/>
    </row>
    <row r="88" spans="1:13">
      <c r="A88" s="40"/>
      <c r="B88" s="42"/>
      <c r="C88" s="42"/>
      <c r="D88" s="42"/>
      <c r="E88" s="44"/>
      <c r="F88" s="43"/>
      <c r="G88" s="42"/>
      <c r="H88" s="42"/>
      <c r="I88" s="42"/>
      <c r="J88" s="42"/>
      <c r="K88" s="41"/>
      <c r="L88" s="40"/>
      <c r="M88" s="40"/>
    </row>
    <row r="89" spans="1:13">
      <c r="A89" s="40"/>
      <c r="B89" s="42"/>
      <c r="C89" s="42"/>
      <c r="D89" s="42"/>
      <c r="E89" s="44"/>
      <c r="F89" s="43"/>
      <c r="G89" s="42"/>
      <c r="H89" s="42"/>
      <c r="I89" s="42"/>
      <c r="J89" s="42"/>
      <c r="K89" s="41"/>
      <c r="L89" s="40"/>
      <c r="M89" s="40"/>
    </row>
    <row r="90" spans="1:13">
      <c r="A90" s="40"/>
      <c r="B90" s="42"/>
      <c r="C90" s="42"/>
      <c r="D90" s="42"/>
      <c r="E90" s="44"/>
      <c r="F90" s="43"/>
      <c r="G90" s="42"/>
      <c r="H90" s="42"/>
      <c r="I90" s="42"/>
      <c r="J90" s="42"/>
      <c r="K90" s="41"/>
      <c r="L90" s="40"/>
      <c r="M90" s="40"/>
    </row>
  </sheetData>
  <autoFilter ref="A1:M90">
    <sortState ref="A2:M90">
      <sortCondition ref="M1:M90"/>
    </sortState>
  </autoFilter>
  <mergeCells count="2">
    <mergeCell ref="B43:K43"/>
    <mergeCell ref="B44:D4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 M</vt:lpstr>
      <vt:lpstr>Протокол F</vt:lpstr>
      <vt:lpstr>m</vt:lpstr>
      <vt:lpstr>Группы</vt:lpstr>
      <vt:lpstr>f</vt:lpstr>
      <vt:lpstr>'Протокол F'!Заголовки_для_печати</vt:lpstr>
      <vt:lpstr>'Протокол M'!Заголовки_для_печати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2018-09-26T08:21:45Z</cp:lastPrinted>
  <dcterms:created xsi:type="dcterms:W3CDTF">2016-09-23T20:21:02Z</dcterms:created>
  <dcterms:modified xsi:type="dcterms:W3CDTF">2018-09-27T20:50:50Z</dcterms:modified>
</cp:coreProperties>
</file>